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300" activeTab="3"/>
  </bookViews>
  <sheets>
    <sheet name="沁园 (电)" sheetId="1" r:id="rId1"/>
    <sheet name="沁园（水）" sheetId="2" r:id="rId2"/>
    <sheet name="润园 (电)" sheetId="3" r:id="rId3"/>
    <sheet name="润园（水）" sheetId="4" r:id="rId4"/>
    <sheet name="泽园 (电)" sheetId="5" r:id="rId5"/>
    <sheet name="泽园（水）" sheetId="6" r:id="rId6"/>
    <sheet name="商务租点电费" sheetId="7" r:id="rId7"/>
    <sheet name="澄园膳食租点电费 " sheetId="8" r:id="rId8"/>
    <sheet name="澄园膳食租点水费  " sheetId="9" r:id="rId9"/>
  </sheets>
  <definedNames/>
  <calcPr fullCalcOnLoad="1"/>
</workbook>
</file>

<file path=xl/sharedStrings.xml><?xml version="1.0" encoding="utf-8"?>
<sst xmlns="http://schemas.openxmlformats.org/spreadsheetml/2006/main" count="288" uniqueCount="180">
  <si>
    <t>序号</t>
  </si>
  <si>
    <t>名称</t>
  </si>
  <si>
    <t>电度</t>
  </si>
  <si>
    <t>实用电量</t>
  </si>
  <si>
    <t>水度</t>
  </si>
  <si>
    <t>上月示数</t>
  </si>
  <si>
    <t>本月示数</t>
  </si>
  <si>
    <t>艺禾靓饭</t>
  </si>
  <si>
    <t xml:space="preserve"> </t>
  </si>
  <si>
    <t>合计：</t>
  </si>
  <si>
    <t>饼屋</t>
  </si>
  <si>
    <t>五谷粮</t>
  </si>
  <si>
    <t>上月示数</t>
  </si>
  <si>
    <t>本月示数</t>
  </si>
  <si>
    <t>合计：</t>
  </si>
  <si>
    <t>塔菲</t>
  </si>
  <si>
    <t>巨百餐厅</t>
  </si>
  <si>
    <t>表号</t>
  </si>
  <si>
    <t>倍率</t>
  </si>
  <si>
    <t>200/5</t>
  </si>
  <si>
    <t>艺禾靓饭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</si>
  <si>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</si>
  <si>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00/5</t>
    </r>
  </si>
  <si>
    <t>上月示数</t>
  </si>
  <si>
    <t>本月示数</t>
  </si>
  <si>
    <t>艺禾靓饭</t>
  </si>
  <si>
    <t>合计：</t>
  </si>
  <si>
    <t>大厅</t>
  </si>
  <si>
    <t>单价（元）</t>
  </si>
  <si>
    <t>金额   （元)</t>
  </si>
  <si>
    <t>实用水量</t>
  </si>
  <si>
    <t>单价（元）</t>
  </si>
  <si>
    <t>金额（元）</t>
  </si>
  <si>
    <t>小计</t>
  </si>
  <si>
    <t>小计</t>
  </si>
  <si>
    <t>三层照明</t>
  </si>
  <si>
    <t>小计</t>
  </si>
  <si>
    <t>金额  （元）</t>
  </si>
  <si>
    <t>金额 （元）</t>
  </si>
  <si>
    <t>真之味</t>
  </si>
  <si>
    <t>欧爱奶茶</t>
  </si>
  <si>
    <t>妙香面馆</t>
  </si>
  <si>
    <t>千里香馄饨店</t>
  </si>
  <si>
    <t>炙酷铁板饭</t>
  </si>
  <si>
    <t>味吉鸭血粉丝</t>
  </si>
  <si>
    <t>包天下</t>
  </si>
  <si>
    <t>汉堡皇</t>
  </si>
  <si>
    <t>大叔米线</t>
  </si>
  <si>
    <t>知源坊</t>
  </si>
  <si>
    <t>学士苑</t>
  </si>
  <si>
    <t>知源坊</t>
  </si>
  <si>
    <t>欧爱奶茶馆</t>
  </si>
  <si>
    <t>妙香面馆</t>
  </si>
  <si>
    <t>千里香馄饨</t>
  </si>
  <si>
    <t>炙酷铁板饭</t>
  </si>
  <si>
    <t>鸭血粉丝</t>
  </si>
  <si>
    <t>表1</t>
  </si>
  <si>
    <t>表2</t>
  </si>
  <si>
    <t>表3</t>
  </si>
  <si>
    <t>表4</t>
  </si>
  <si>
    <t>表3</t>
  </si>
  <si>
    <t>表4</t>
  </si>
  <si>
    <t>表2</t>
  </si>
  <si>
    <t>表1</t>
  </si>
  <si>
    <t>表2</t>
  </si>
  <si>
    <t>100/5</t>
  </si>
  <si>
    <t>泽园书报亭</t>
  </si>
  <si>
    <t>润园书报亭</t>
  </si>
  <si>
    <t>川之情</t>
  </si>
  <si>
    <t>150/5</t>
  </si>
  <si>
    <t>川之情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</si>
  <si>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</si>
  <si>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倍率</t>
  </si>
  <si>
    <t>表号5494</t>
  </si>
  <si>
    <t>已扣除饼屋电量</t>
  </si>
  <si>
    <t>备注：巨百餐厅表号5494电量已扣除饼屋电量</t>
  </si>
  <si>
    <t>备注：五谷粮水量已减去服务楼一层厕所用水量</t>
  </si>
  <si>
    <t xml:space="preserve">   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</si>
  <si>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</si>
  <si>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</si>
  <si>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</si>
  <si>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</si>
  <si>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</si>
  <si>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</si>
  <si>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</si>
  <si>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欧意造型</t>
  </si>
  <si>
    <t>知音图文</t>
  </si>
  <si>
    <t>新春图文</t>
  </si>
  <si>
    <t>合计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</si>
  <si>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</si>
  <si>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</si>
  <si>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</si>
  <si>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</si>
  <si>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</si>
  <si>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</si>
  <si>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</si>
  <si>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</si>
  <si>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</si>
  <si>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</si>
  <si>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</si>
  <si>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</si>
  <si>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</si>
  <si>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</si>
  <si>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</si>
  <si>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</si>
  <si>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</si>
  <si>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</si>
  <si>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</si>
  <si>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</si>
  <si>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</si>
  <si>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</si>
  <si>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备注：麻辣烫电表CT5/200</t>
  </si>
  <si>
    <t>序号</t>
  </si>
  <si>
    <t>店名</t>
  </si>
  <si>
    <t>上月示数</t>
  </si>
  <si>
    <t>本月示数</t>
  </si>
  <si>
    <t>实用水量</t>
  </si>
  <si>
    <t>单价</t>
  </si>
  <si>
    <t>金额（元）</t>
  </si>
  <si>
    <t>京客奶茶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</si>
  <si>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</si>
  <si>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</si>
  <si>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</si>
  <si>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</si>
  <si>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</si>
  <si>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</si>
  <si>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</si>
  <si>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</si>
  <si>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</si>
  <si>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</si>
  <si>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</si>
  <si>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荔湾村</t>
  </si>
  <si>
    <t>清料理</t>
  </si>
  <si>
    <t>禾雨轩</t>
  </si>
  <si>
    <t>小计</t>
  </si>
  <si>
    <t>校园快递</t>
  </si>
  <si>
    <t>200/5</t>
  </si>
  <si>
    <t>快乐麦肯</t>
  </si>
  <si>
    <t>快乐麦肯</t>
  </si>
  <si>
    <t>使用部门签字：</t>
  </si>
  <si>
    <t>抄表人：朱远山</t>
  </si>
  <si>
    <t>使用部门签字：</t>
  </si>
  <si>
    <t>抄表人：朱远山</t>
  </si>
  <si>
    <t>使用部门签字：</t>
  </si>
  <si>
    <t>酷巴客</t>
  </si>
  <si>
    <t>八八酷</t>
  </si>
  <si>
    <t>学士苑</t>
  </si>
  <si>
    <t>洗碗间</t>
  </si>
  <si>
    <t>备注</t>
  </si>
  <si>
    <t>备注</t>
  </si>
  <si>
    <t>备注</t>
  </si>
  <si>
    <t>备注</t>
  </si>
  <si>
    <t>湾仔岛</t>
  </si>
  <si>
    <t>好朋友电量已扣除湾仔岛电量</t>
  </si>
  <si>
    <t>蜜妮莎</t>
  </si>
  <si>
    <t>麻辣香锅</t>
  </si>
  <si>
    <t>麻辣香锅</t>
  </si>
  <si>
    <t>阿才不乖</t>
  </si>
  <si>
    <t>吉祥馄饨</t>
  </si>
  <si>
    <t>风沙渡</t>
  </si>
  <si>
    <t>风沙渡照明</t>
  </si>
  <si>
    <t>风沙渡动力</t>
  </si>
  <si>
    <t>泉润佰合</t>
  </si>
  <si>
    <t>泉润佰合</t>
  </si>
  <si>
    <t>怪味居</t>
  </si>
  <si>
    <t>怪味居</t>
  </si>
  <si>
    <t>表5</t>
  </si>
  <si>
    <r>
      <t>备注：风沙渡及三层照明C</t>
    </r>
    <r>
      <rPr>
        <sz val="12"/>
        <rFont val="宋体"/>
        <family val="0"/>
      </rPr>
      <t>T5/200</t>
    </r>
  </si>
  <si>
    <t>润园电信</t>
  </si>
  <si>
    <t>润园联通</t>
  </si>
  <si>
    <t>润园移动</t>
  </si>
  <si>
    <t>操作间</t>
  </si>
  <si>
    <t>5/200</t>
  </si>
  <si>
    <t>5/150</t>
  </si>
  <si>
    <t>膳食沁园租点12月</t>
  </si>
  <si>
    <t>膳食润园租点12月</t>
  </si>
  <si>
    <t>膳食泽园租点12月</t>
  </si>
  <si>
    <t>商务租点12月（电费）</t>
  </si>
  <si>
    <t>澄园膳食租点12月（电费）</t>
  </si>
  <si>
    <t>澄园膳食租点12月（水费）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</si>
</sst>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vertAlign val="subscript"/>
      <sz val="1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23" borderId="5" applyNumberFormat="0" applyAlignment="0" applyProtection="0"/>
    <xf numFmtId="0" fontId="0" fillId="24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27" sqref="F2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20.25">
      <c r="A2" s="50" t="s">
        <v>174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>
      <c r="A3" s="40" t="s">
        <v>0</v>
      </c>
      <c r="B3" s="40" t="s">
        <v>1</v>
      </c>
      <c r="C3" s="40" t="s">
        <v>17</v>
      </c>
      <c r="D3" s="40" t="s">
        <v>18</v>
      </c>
      <c r="E3" s="40" t="s">
        <v>2</v>
      </c>
      <c r="F3" s="40"/>
      <c r="G3" s="40" t="s">
        <v>3</v>
      </c>
      <c r="H3" s="47" t="s">
        <v>28</v>
      </c>
      <c r="I3" s="51" t="s">
        <v>29</v>
      </c>
      <c r="J3" s="47" t="s">
        <v>148</v>
      </c>
    </row>
    <row r="4" spans="1:10" ht="18" customHeight="1">
      <c r="A4" s="40"/>
      <c r="B4" s="40"/>
      <c r="C4" s="40"/>
      <c r="D4" s="40"/>
      <c r="E4" s="2" t="s">
        <v>5</v>
      </c>
      <c r="F4" s="2" t="s">
        <v>6</v>
      </c>
      <c r="G4" s="40"/>
      <c r="H4" s="48"/>
      <c r="I4" s="52"/>
      <c r="J4" s="48"/>
    </row>
    <row r="5" spans="1:10" ht="27.75" customHeight="1">
      <c r="A5" s="2">
        <v>1</v>
      </c>
      <c r="B5" s="2" t="s">
        <v>10</v>
      </c>
      <c r="C5" s="2"/>
      <c r="D5" s="2"/>
      <c r="E5" s="2">
        <v>162493</v>
      </c>
      <c r="F5" s="2">
        <v>164877</v>
      </c>
      <c r="G5" s="30">
        <f>F5-E5</f>
        <v>2384</v>
      </c>
      <c r="H5" s="30">
        <v>0.54</v>
      </c>
      <c r="I5" s="30">
        <f>G5*H5</f>
        <v>1287.3600000000001</v>
      </c>
      <c r="J5" s="2"/>
    </row>
    <row r="6" spans="1:10" ht="26.25" customHeight="1">
      <c r="A6" s="2">
        <v>2</v>
      </c>
      <c r="B6" s="2" t="s">
        <v>152</v>
      </c>
      <c r="C6" s="2"/>
      <c r="D6" s="2"/>
      <c r="E6" s="2">
        <v>19060</v>
      </c>
      <c r="F6" s="2">
        <v>20114</v>
      </c>
      <c r="G6" s="30">
        <f>F6-E6</f>
        <v>1054</v>
      </c>
      <c r="H6" s="30">
        <v>0.54</v>
      </c>
      <c r="I6" s="30">
        <f aca="true" t="shared" si="0" ref="I6:I26">G6*H6</f>
        <v>569.1600000000001</v>
      </c>
      <c r="J6" s="2"/>
    </row>
    <row r="7" spans="1:10" ht="27.75" customHeight="1">
      <c r="A7" s="44">
        <v>3</v>
      </c>
      <c r="B7" s="44" t="s">
        <v>11</v>
      </c>
      <c r="C7" s="3">
        <v>2226</v>
      </c>
      <c r="D7" s="3" t="s">
        <v>136</v>
      </c>
      <c r="E7" s="3">
        <v>9635</v>
      </c>
      <c r="F7" s="3">
        <v>9780</v>
      </c>
      <c r="G7" s="30">
        <f>(F7-E7)*40</f>
        <v>5800</v>
      </c>
      <c r="H7" s="30">
        <v>0.54</v>
      </c>
      <c r="I7" s="30">
        <f t="shared" si="0"/>
        <v>3132</v>
      </c>
      <c r="J7" s="2"/>
    </row>
    <row r="8" spans="1:10" ht="27.75" customHeight="1">
      <c r="A8" s="45"/>
      <c r="B8" s="45"/>
      <c r="C8" s="3">
        <v>2901</v>
      </c>
      <c r="D8" s="3"/>
      <c r="E8" s="3">
        <v>329980</v>
      </c>
      <c r="F8" s="3">
        <v>333617</v>
      </c>
      <c r="G8" s="30">
        <f>F8-E8</f>
        <v>3637</v>
      </c>
      <c r="H8" s="30">
        <v>0.54</v>
      </c>
      <c r="I8" s="30">
        <f t="shared" si="0"/>
        <v>1963.98</v>
      </c>
      <c r="J8" s="2"/>
    </row>
    <row r="9" spans="1:10" ht="28.5" customHeight="1">
      <c r="A9" s="45"/>
      <c r="B9" s="45"/>
      <c r="C9" s="3">
        <v>2854</v>
      </c>
      <c r="D9" s="3"/>
      <c r="E9" s="3">
        <v>65819</v>
      </c>
      <c r="F9" s="3">
        <v>66238</v>
      </c>
      <c r="G9" s="30">
        <f>F9-E9</f>
        <v>419</v>
      </c>
      <c r="H9" s="30">
        <v>0.54</v>
      </c>
      <c r="I9" s="30">
        <f t="shared" si="0"/>
        <v>226.26000000000002</v>
      </c>
      <c r="J9" s="2"/>
    </row>
    <row r="10" spans="1:10" ht="27" customHeight="1">
      <c r="A10" s="45"/>
      <c r="B10" s="45"/>
      <c r="C10" s="3">
        <v>1523</v>
      </c>
      <c r="D10" s="3"/>
      <c r="E10" s="3">
        <v>77256</v>
      </c>
      <c r="F10" s="3">
        <v>79400</v>
      </c>
      <c r="G10" s="30">
        <f>F10-E10</f>
        <v>2144</v>
      </c>
      <c r="H10" s="30">
        <v>0.54</v>
      </c>
      <c r="I10" s="30">
        <f t="shared" si="0"/>
        <v>1157.76</v>
      </c>
      <c r="J10" s="2"/>
    </row>
    <row r="11" spans="1:10" ht="27" customHeight="1">
      <c r="A11" s="45"/>
      <c r="B11" s="46"/>
      <c r="C11" s="3">
        <v>1011</v>
      </c>
      <c r="D11" s="3"/>
      <c r="E11" s="3">
        <v>416483</v>
      </c>
      <c r="F11" s="3">
        <v>417154</v>
      </c>
      <c r="G11" s="30">
        <f>F11-E11</f>
        <v>671</v>
      </c>
      <c r="H11" s="30">
        <v>0.54</v>
      </c>
      <c r="I11" s="30">
        <f t="shared" si="0"/>
        <v>362.34000000000003</v>
      </c>
      <c r="J11" s="2"/>
    </row>
    <row r="12" spans="1:10" ht="27" customHeight="1">
      <c r="A12" s="46"/>
      <c r="B12" s="15" t="s">
        <v>33</v>
      </c>
      <c r="C12" s="3"/>
      <c r="D12" s="3"/>
      <c r="E12" s="3"/>
      <c r="F12" s="3"/>
      <c r="G12" s="30">
        <f>SUM(G7:G11)</f>
        <v>12671</v>
      </c>
      <c r="H12" s="30">
        <v>0.54</v>
      </c>
      <c r="I12" s="30">
        <f>SUM(I7:I11)</f>
        <v>6842.34</v>
      </c>
      <c r="J12" s="2"/>
    </row>
    <row r="13" spans="1:10" ht="27" customHeight="1">
      <c r="A13" s="3">
        <v>4</v>
      </c>
      <c r="B13" s="3" t="s">
        <v>15</v>
      </c>
      <c r="C13" s="3"/>
      <c r="D13" s="3" t="s">
        <v>65</v>
      </c>
      <c r="E13" s="3">
        <v>2445</v>
      </c>
      <c r="F13" s="3">
        <v>2536</v>
      </c>
      <c r="G13" s="30">
        <f>(F13-E13)*20</f>
        <v>1820</v>
      </c>
      <c r="H13" s="30">
        <v>0.54</v>
      </c>
      <c r="I13" s="30">
        <f>G13*H13</f>
        <v>982.8000000000001</v>
      </c>
      <c r="J13" s="2"/>
    </row>
    <row r="14" spans="1:10" ht="28.5" customHeight="1">
      <c r="A14" s="3">
        <v>5</v>
      </c>
      <c r="B14" s="3" t="s">
        <v>133</v>
      </c>
      <c r="C14" s="3">
        <v>3888</v>
      </c>
      <c r="D14" s="18" t="s">
        <v>71</v>
      </c>
      <c r="E14" s="3">
        <v>2315</v>
      </c>
      <c r="F14" s="3">
        <v>2361</v>
      </c>
      <c r="G14" s="30">
        <f>(F14-E14)*40</f>
        <v>1840</v>
      </c>
      <c r="H14" s="30">
        <v>0.54</v>
      </c>
      <c r="I14" s="30">
        <f t="shared" si="0"/>
        <v>993.6</v>
      </c>
      <c r="J14" s="2"/>
    </row>
    <row r="15" spans="1:10" ht="28.5" customHeight="1">
      <c r="A15" s="44">
        <v>6</v>
      </c>
      <c r="B15" s="41" t="s">
        <v>16</v>
      </c>
      <c r="C15" s="3">
        <v>3346</v>
      </c>
      <c r="D15" s="3"/>
      <c r="E15" s="3">
        <v>97373</v>
      </c>
      <c r="F15" s="3">
        <v>98897</v>
      </c>
      <c r="G15" s="30">
        <f>F15-E15</f>
        <v>1524</v>
      </c>
      <c r="H15" s="30">
        <v>0.54</v>
      </c>
      <c r="I15" s="30">
        <f t="shared" si="0"/>
        <v>822.96</v>
      </c>
      <c r="J15" s="2"/>
    </row>
    <row r="16" spans="1:10" ht="28.5" customHeight="1">
      <c r="A16" s="45"/>
      <c r="B16" s="41"/>
      <c r="C16" s="3">
        <v>3248</v>
      </c>
      <c r="D16" s="3" t="s">
        <v>19</v>
      </c>
      <c r="E16" s="3">
        <v>3761</v>
      </c>
      <c r="F16" s="3">
        <v>3773</v>
      </c>
      <c r="G16" s="30">
        <f>(F16-E16)*40</f>
        <v>480</v>
      </c>
      <c r="H16" s="30">
        <v>0.54</v>
      </c>
      <c r="I16" s="30">
        <f t="shared" si="0"/>
        <v>259.20000000000005</v>
      </c>
      <c r="J16" s="2"/>
    </row>
    <row r="17" spans="1:10" ht="30.75" customHeight="1">
      <c r="A17" s="45"/>
      <c r="B17" s="41"/>
      <c r="C17" s="3">
        <v>2884</v>
      </c>
      <c r="D17" s="3"/>
      <c r="E17" s="3">
        <v>63671</v>
      </c>
      <c r="F17" s="3">
        <v>63891</v>
      </c>
      <c r="G17" s="30">
        <f>F17-E17</f>
        <v>220</v>
      </c>
      <c r="H17" s="30">
        <v>0.54</v>
      </c>
      <c r="I17" s="30">
        <f t="shared" si="0"/>
        <v>118.80000000000001</v>
      </c>
      <c r="J17" s="2"/>
    </row>
    <row r="18" spans="1:10" ht="27.75" customHeight="1">
      <c r="A18" s="45"/>
      <c r="B18" s="41"/>
      <c r="C18" s="3">
        <v>3236</v>
      </c>
      <c r="D18" s="3"/>
      <c r="E18" s="3">
        <v>55166</v>
      </c>
      <c r="F18" s="3">
        <v>56039</v>
      </c>
      <c r="G18" s="30">
        <f>F18-E18</f>
        <v>873</v>
      </c>
      <c r="H18" s="30">
        <v>0.54</v>
      </c>
      <c r="I18" s="30">
        <f t="shared" si="0"/>
        <v>471.42</v>
      </c>
      <c r="J18" s="2"/>
    </row>
    <row r="19" spans="1:10" ht="27.75" customHeight="1">
      <c r="A19" s="45"/>
      <c r="B19" s="41"/>
      <c r="C19" s="3">
        <v>5494</v>
      </c>
      <c r="D19" s="19" t="s">
        <v>21</v>
      </c>
      <c r="E19" s="3">
        <v>5479</v>
      </c>
      <c r="F19" s="3">
        <v>5602</v>
      </c>
      <c r="G19" s="30">
        <f>(F19-E19)*20-G5</f>
        <v>76</v>
      </c>
      <c r="H19" s="30">
        <v>0.54</v>
      </c>
      <c r="I19" s="30">
        <f t="shared" si="0"/>
        <v>41.040000000000006</v>
      </c>
      <c r="J19" s="2"/>
    </row>
    <row r="20" spans="1:10" ht="27" customHeight="1">
      <c r="A20" s="45"/>
      <c r="B20" s="41"/>
      <c r="C20" s="3">
        <v>6706</v>
      </c>
      <c r="D20" s="19"/>
      <c r="E20" s="3">
        <v>75243</v>
      </c>
      <c r="F20" s="3">
        <v>76126</v>
      </c>
      <c r="G20" s="30">
        <f>F20-E20</f>
        <v>883</v>
      </c>
      <c r="H20" s="30">
        <v>0.54</v>
      </c>
      <c r="I20" s="30">
        <f t="shared" si="0"/>
        <v>476.82000000000005</v>
      </c>
      <c r="J20" s="2"/>
    </row>
    <row r="21" spans="1:10" ht="27" customHeight="1">
      <c r="A21" s="46"/>
      <c r="B21" s="13" t="s">
        <v>34</v>
      </c>
      <c r="C21" s="13"/>
      <c r="D21" s="20"/>
      <c r="E21" s="13"/>
      <c r="F21" s="13"/>
      <c r="G21" s="31">
        <f>SUM(G15:G20)</f>
        <v>4056</v>
      </c>
      <c r="H21" s="30">
        <v>0.54</v>
      </c>
      <c r="I21" s="30">
        <f>SUM(I15:I20)</f>
        <v>2190.2400000000002</v>
      </c>
      <c r="J21" s="2"/>
    </row>
    <row r="22" spans="1:10" ht="28.5" customHeight="1">
      <c r="A22" s="41">
        <v>6</v>
      </c>
      <c r="B22" s="41" t="s">
        <v>162</v>
      </c>
      <c r="C22" s="41">
        <v>3161</v>
      </c>
      <c r="D22" s="43" t="s">
        <v>22</v>
      </c>
      <c r="E22" s="41">
        <v>7628</v>
      </c>
      <c r="F22" s="41">
        <v>7917</v>
      </c>
      <c r="G22" s="42">
        <f>(F22-E22)*40-G6</f>
        <v>10506</v>
      </c>
      <c r="H22" s="30">
        <v>0.54</v>
      </c>
      <c r="I22" s="30">
        <f t="shared" si="0"/>
        <v>5673.240000000001</v>
      </c>
      <c r="J22" s="2"/>
    </row>
    <row r="23" spans="1:10" ht="14.25" customHeight="1" hidden="1">
      <c r="A23" s="41"/>
      <c r="B23" s="41"/>
      <c r="C23" s="41"/>
      <c r="D23" s="43"/>
      <c r="E23" s="41"/>
      <c r="F23" s="41"/>
      <c r="G23" s="42"/>
      <c r="H23" s="30">
        <v>0.54</v>
      </c>
      <c r="I23" s="30">
        <f t="shared" si="0"/>
        <v>0</v>
      </c>
      <c r="J23" s="2"/>
    </row>
    <row r="24" spans="1:10" ht="14.25" customHeight="1" hidden="1">
      <c r="A24" s="41"/>
      <c r="B24" s="41"/>
      <c r="C24" s="41"/>
      <c r="D24" s="43"/>
      <c r="E24" s="41"/>
      <c r="F24" s="41"/>
      <c r="G24" s="42"/>
      <c r="H24" s="30">
        <v>0.54</v>
      </c>
      <c r="I24" s="30">
        <f t="shared" si="0"/>
        <v>0</v>
      </c>
      <c r="J24" s="2"/>
    </row>
    <row r="25" spans="1:10" ht="14.25" customHeight="1" hidden="1">
      <c r="A25" s="41"/>
      <c r="B25" s="41"/>
      <c r="C25" s="41"/>
      <c r="D25" s="41"/>
      <c r="E25" s="41"/>
      <c r="F25" s="41"/>
      <c r="G25" s="42"/>
      <c r="H25" s="30">
        <v>0.54</v>
      </c>
      <c r="I25" s="30">
        <f t="shared" si="0"/>
        <v>0</v>
      </c>
      <c r="J25" s="2"/>
    </row>
    <row r="26" spans="1:10" ht="25.5" customHeight="1">
      <c r="A26" s="3">
        <v>7</v>
      </c>
      <c r="B26" s="3" t="s">
        <v>68</v>
      </c>
      <c r="C26" s="3"/>
      <c r="D26" s="3" t="s">
        <v>69</v>
      </c>
      <c r="E26" s="3">
        <v>1907</v>
      </c>
      <c r="F26" s="3">
        <v>1918</v>
      </c>
      <c r="G26" s="25">
        <f>(F26-E26)*30</f>
        <v>330</v>
      </c>
      <c r="H26" s="32">
        <v>0.54</v>
      </c>
      <c r="I26" s="32">
        <f t="shared" si="0"/>
        <v>178.20000000000002</v>
      </c>
      <c r="J26" s="2"/>
    </row>
    <row r="27" spans="1:10" ht="33" customHeight="1">
      <c r="A27" s="21" t="s">
        <v>9</v>
      </c>
      <c r="B27" s="7" t="s">
        <v>8</v>
      </c>
      <c r="C27" s="7"/>
      <c r="D27" s="7"/>
      <c r="E27" s="2"/>
      <c r="F27" s="2"/>
      <c r="G27" s="2">
        <f>G5+G6+G12+G13+G14+G21+G22+G26</f>
        <v>34661</v>
      </c>
      <c r="H27" s="2"/>
      <c r="I27" s="2">
        <f>I5+I6+I12+I13+I14+I21+I22+I26</f>
        <v>18716.940000000002</v>
      </c>
      <c r="J27" s="2"/>
    </row>
    <row r="28" spans="1:6" ht="22.5" customHeight="1">
      <c r="A28" s="8" t="s">
        <v>75</v>
      </c>
      <c r="B28" s="8"/>
      <c r="C28" s="8" t="s">
        <v>73</v>
      </c>
      <c r="D28" s="8" t="s">
        <v>74</v>
      </c>
      <c r="E28" s="8"/>
      <c r="F28" t="s">
        <v>153</v>
      </c>
    </row>
    <row r="30" spans="1:7" ht="14.25">
      <c r="A30" t="s">
        <v>139</v>
      </c>
      <c r="G30" t="s">
        <v>140</v>
      </c>
    </row>
  </sheetData>
  <sheetProtection/>
  <mergeCells count="22">
    <mergeCell ref="H3:H4"/>
    <mergeCell ref="A1:J1"/>
    <mergeCell ref="A2:J2"/>
    <mergeCell ref="A3:A4"/>
    <mergeCell ref="B3:B4"/>
    <mergeCell ref="E3:F3"/>
    <mergeCell ref="G3:G4"/>
    <mergeCell ref="J3:J4"/>
    <mergeCell ref="I3:I4"/>
    <mergeCell ref="C3:C4"/>
    <mergeCell ref="A7:A12"/>
    <mergeCell ref="A15:A21"/>
    <mergeCell ref="A22:A25"/>
    <mergeCell ref="B15:B20"/>
    <mergeCell ref="B22:B25"/>
    <mergeCell ref="B7:B11"/>
    <mergeCell ref="D3:D4"/>
    <mergeCell ref="F22:F25"/>
    <mergeCell ref="G22:G25"/>
    <mergeCell ref="C22:C25"/>
    <mergeCell ref="D22:D25"/>
    <mergeCell ref="E22:E25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H9" sqref="H9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9"/>
      <c r="B1" s="49"/>
      <c r="C1" s="49"/>
      <c r="D1" s="49"/>
      <c r="E1" s="49"/>
      <c r="F1" s="49"/>
      <c r="G1" s="49"/>
      <c r="H1" s="49"/>
      <c r="I1" s="49"/>
    </row>
    <row r="2" spans="1:9" ht="20.25">
      <c r="A2" s="50" t="s">
        <v>174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40" t="s">
        <v>0</v>
      </c>
      <c r="B3" s="40" t="s">
        <v>1</v>
      </c>
      <c r="C3" s="53"/>
      <c r="D3" s="40" t="s">
        <v>4</v>
      </c>
      <c r="E3" s="40"/>
      <c r="F3" s="53" t="s">
        <v>30</v>
      </c>
      <c r="G3" s="47" t="s">
        <v>31</v>
      </c>
      <c r="H3" s="47" t="s">
        <v>32</v>
      </c>
      <c r="I3" s="40" t="s">
        <v>149</v>
      </c>
    </row>
    <row r="4" spans="1:9" ht="18" customHeight="1">
      <c r="A4" s="40"/>
      <c r="B4" s="40"/>
      <c r="C4" s="54"/>
      <c r="D4" s="2" t="s">
        <v>5</v>
      </c>
      <c r="E4" s="2" t="s">
        <v>6</v>
      </c>
      <c r="F4" s="54"/>
      <c r="G4" s="48"/>
      <c r="H4" s="48"/>
      <c r="I4" s="40"/>
    </row>
    <row r="5" spans="1:9" ht="30.75" customHeight="1">
      <c r="A5" s="2">
        <v>1</v>
      </c>
      <c r="B5" s="2" t="s">
        <v>10</v>
      </c>
      <c r="C5" s="2"/>
      <c r="D5" s="2">
        <v>2270</v>
      </c>
      <c r="E5" s="2">
        <v>2305</v>
      </c>
      <c r="F5" s="2">
        <f>E5-D5</f>
        <v>35</v>
      </c>
      <c r="G5" s="2">
        <v>3.1</v>
      </c>
      <c r="H5" s="2">
        <f>F5*G5</f>
        <v>108.5</v>
      </c>
      <c r="I5" s="2"/>
    </row>
    <row r="6" spans="1:9" ht="30.75" customHeight="1">
      <c r="A6" s="2">
        <v>2</v>
      </c>
      <c r="B6" s="2" t="s">
        <v>152</v>
      </c>
      <c r="C6" s="2"/>
      <c r="D6" s="2">
        <v>2966</v>
      </c>
      <c r="E6" s="2">
        <v>2982</v>
      </c>
      <c r="F6" s="2">
        <f aca="true" t="shared" si="0" ref="F6:F21">E6-D6</f>
        <v>16</v>
      </c>
      <c r="G6" s="2">
        <v>3.1</v>
      </c>
      <c r="H6" s="2">
        <f aca="true" t="shared" si="1" ref="H6:H22">F6*G6</f>
        <v>49.6</v>
      </c>
      <c r="I6" s="2"/>
    </row>
    <row r="7" spans="1:9" ht="30.75" customHeight="1">
      <c r="A7" s="44">
        <v>3</v>
      </c>
      <c r="B7" s="44" t="s">
        <v>11</v>
      </c>
      <c r="C7" s="3" t="s">
        <v>56</v>
      </c>
      <c r="D7" s="3">
        <v>8850</v>
      </c>
      <c r="E7" s="3">
        <v>9081</v>
      </c>
      <c r="F7" s="2">
        <f t="shared" si="0"/>
        <v>231</v>
      </c>
      <c r="G7" s="2">
        <v>3.1</v>
      </c>
      <c r="H7" s="2">
        <f t="shared" si="1"/>
        <v>716.1</v>
      </c>
      <c r="I7" s="2"/>
    </row>
    <row r="8" spans="1:9" ht="30.75" customHeight="1">
      <c r="A8" s="45"/>
      <c r="B8" s="45"/>
      <c r="C8" s="3" t="s">
        <v>57</v>
      </c>
      <c r="D8" s="3">
        <v>2700</v>
      </c>
      <c r="E8" s="3">
        <v>2820</v>
      </c>
      <c r="F8" s="2">
        <f t="shared" si="0"/>
        <v>120</v>
      </c>
      <c r="G8" s="2">
        <v>3.1</v>
      </c>
      <c r="H8" s="2">
        <f t="shared" si="1"/>
        <v>372</v>
      </c>
      <c r="I8" s="2"/>
    </row>
    <row r="9" spans="1:9" ht="30.75" customHeight="1">
      <c r="A9" s="46"/>
      <c r="B9" s="3" t="s">
        <v>33</v>
      </c>
      <c r="C9" s="22"/>
      <c r="D9" s="3"/>
      <c r="E9" s="3"/>
      <c r="F9" s="2">
        <f>(F7+F8)-50</f>
        <v>301</v>
      </c>
      <c r="G9" s="2">
        <v>3.1</v>
      </c>
      <c r="H9" s="2">
        <f t="shared" si="1"/>
        <v>933.1</v>
      </c>
      <c r="I9" s="2"/>
    </row>
    <row r="10" spans="1:9" ht="30.75" customHeight="1">
      <c r="A10" s="3">
        <v>4</v>
      </c>
      <c r="B10" s="3" t="s">
        <v>15</v>
      </c>
      <c r="C10" s="24"/>
      <c r="D10" s="3">
        <v>181</v>
      </c>
      <c r="E10" s="3">
        <v>184</v>
      </c>
      <c r="F10" s="2">
        <f>E10-D10</f>
        <v>3</v>
      </c>
      <c r="G10" s="2">
        <v>3.1</v>
      </c>
      <c r="H10" s="2">
        <f t="shared" si="1"/>
        <v>9.3</v>
      </c>
      <c r="I10" s="2"/>
    </row>
    <row r="11" spans="1:9" ht="30.75" customHeight="1">
      <c r="A11" s="3">
        <v>5</v>
      </c>
      <c r="B11" s="3" t="s">
        <v>133</v>
      </c>
      <c r="C11" s="15"/>
      <c r="D11" s="3">
        <v>2835</v>
      </c>
      <c r="E11" s="3">
        <v>2905</v>
      </c>
      <c r="F11" s="2">
        <f t="shared" si="0"/>
        <v>70</v>
      </c>
      <c r="G11" s="2">
        <v>3.1</v>
      </c>
      <c r="H11" s="2">
        <f t="shared" si="1"/>
        <v>217</v>
      </c>
      <c r="I11" s="2"/>
    </row>
    <row r="12" spans="1:9" ht="30.75" customHeight="1">
      <c r="A12" s="44">
        <v>6</v>
      </c>
      <c r="B12" s="44" t="s">
        <v>16</v>
      </c>
      <c r="C12" s="3" t="s">
        <v>56</v>
      </c>
      <c r="D12" s="3">
        <v>9546</v>
      </c>
      <c r="E12" s="3">
        <v>9664</v>
      </c>
      <c r="F12" s="2">
        <f t="shared" si="0"/>
        <v>118</v>
      </c>
      <c r="G12" s="2">
        <v>3.1</v>
      </c>
      <c r="H12" s="2">
        <f t="shared" si="1"/>
        <v>365.8</v>
      </c>
      <c r="I12" s="2"/>
    </row>
    <row r="13" spans="1:9" ht="30.75" customHeight="1">
      <c r="A13" s="45"/>
      <c r="B13" s="45"/>
      <c r="C13" s="3" t="s">
        <v>57</v>
      </c>
      <c r="D13" s="3">
        <v>2141</v>
      </c>
      <c r="E13" s="3">
        <v>2294</v>
      </c>
      <c r="F13" s="2">
        <f t="shared" si="0"/>
        <v>153</v>
      </c>
      <c r="G13" s="2">
        <v>3.1</v>
      </c>
      <c r="H13" s="2">
        <f t="shared" si="1"/>
        <v>474.3</v>
      </c>
      <c r="I13" s="2"/>
    </row>
    <row r="14" spans="1:9" ht="30.75" customHeight="1">
      <c r="A14" s="45"/>
      <c r="B14" s="45"/>
      <c r="C14" s="3" t="s">
        <v>58</v>
      </c>
      <c r="D14" s="3">
        <v>1760</v>
      </c>
      <c r="E14" s="3">
        <v>1815</v>
      </c>
      <c r="F14" s="2">
        <f t="shared" si="0"/>
        <v>55</v>
      </c>
      <c r="G14" s="2">
        <v>3.1</v>
      </c>
      <c r="H14" s="2">
        <f t="shared" si="1"/>
        <v>170.5</v>
      </c>
      <c r="I14" s="2"/>
    </row>
    <row r="15" spans="1:9" ht="30.75" customHeight="1">
      <c r="A15" s="45"/>
      <c r="B15" s="46"/>
      <c r="C15" s="3" t="s">
        <v>59</v>
      </c>
      <c r="D15" s="3">
        <v>1728</v>
      </c>
      <c r="E15" s="3">
        <v>1751</v>
      </c>
      <c r="F15" s="2">
        <f t="shared" si="0"/>
        <v>23</v>
      </c>
      <c r="G15" s="2">
        <v>3.1</v>
      </c>
      <c r="H15" s="2">
        <f t="shared" si="1"/>
        <v>71.3</v>
      </c>
      <c r="I15" s="2"/>
    </row>
    <row r="16" spans="1:9" ht="30.75" customHeight="1">
      <c r="A16" s="45"/>
      <c r="B16" s="14"/>
      <c r="C16" s="3" t="s">
        <v>166</v>
      </c>
      <c r="D16" s="3">
        <v>651</v>
      </c>
      <c r="E16" s="3">
        <v>701</v>
      </c>
      <c r="F16" s="2">
        <f t="shared" si="0"/>
        <v>50</v>
      </c>
      <c r="G16" s="2">
        <v>3.1</v>
      </c>
      <c r="H16" s="2">
        <f t="shared" si="1"/>
        <v>155</v>
      </c>
      <c r="I16" s="2"/>
    </row>
    <row r="17" spans="1:9" ht="30.75" customHeight="1">
      <c r="A17" s="45"/>
      <c r="B17" s="13" t="s">
        <v>33</v>
      </c>
      <c r="C17" s="13"/>
      <c r="D17" s="3"/>
      <c r="E17" s="3"/>
      <c r="F17" s="2">
        <f>F12+F13+F14+F15+F16</f>
        <v>399</v>
      </c>
      <c r="G17" s="2">
        <v>3.1</v>
      </c>
      <c r="H17" s="2">
        <f t="shared" si="1"/>
        <v>1236.9</v>
      </c>
      <c r="I17" s="2"/>
    </row>
    <row r="18" spans="1:9" ht="30.75" customHeight="1">
      <c r="A18" s="44">
        <v>7</v>
      </c>
      <c r="B18" s="44" t="s">
        <v>163</v>
      </c>
      <c r="C18" s="3" t="s">
        <v>56</v>
      </c>
      <c r="D18" s="3">
        <v>4575</v>
      </c>
      <c r="E18" s="3">
        <v>4667</v>
      </c>
      <c r="F18" s="2">
        <f t="shared" si="0"/>
        <v>92</v>
      </c>
      <c r="G18" s="2">
        <v>3.1</v>
      </c>
      <c r="H18" s="2">
        <f t="shared" si="1"/>
        <v>285.2</v>
      </c>
      <c r="I18" s="2"/>
    </row>
    <row r="19" spans="1:9" ht="30.75" customHeight="1">
      <c r="A19" s="45"/>
      <c r="B19" s="45"/>
      <c r="C19" s="3" t="s">
        <v>57</v>
      </c>
      <c r="D19" s="3">
        <v>3968</v>
      </c>
      <c r="E19" s="3">
        <v>4125</v>
      </c>
      <c r="F19" s="2">
        <f t="shared" si="0"/>
        <v>157</v>
      </c>
      <c r="G19" s="2">
        <v>3.1</v>
      </c>
      <c r="H19" s="2">
        <f t="shared" si="1"/>
        <v>486.7</v>
      </c>
      <c r="I19" s="2"/>
    </row>
    <row r="20" spans="1:9" ht="30.75" customHeight="1">
      <c r="A20" s="45"/>
      <c r="B20" s="45"/>
      <c r="C20" s="3" t="s">
        <v>60</v>
      </c>
      <c r="D20" s="3">
        <v>252</v>
      </c>
      <c r="E20" s="3">
        <v>279</v>
      </c>
      <c r="F20" s="2">
        <f t="shared" si="0"/>
        <v>27</v>
      </c>
      <c r="G20" s="2">
        <v>3.1</v>
      </c>
      <c r="H20" s="2">
        <f t="shared" si="1"/>
        <v>83.7</v>
      </c>
      <c r="I20" s="2"/>
    </row>
    <row r="21" spans="1:9" ht="30.75" customHeight="1">
      <c r="A21" s="45"/>
      <c r="B21" s="46"/>
      <c r="C21" s="3" t="s">
        <v>61</v>
      </c>
      <c r="D21" s="3">
        <v>712</v>
      </c>
      <c r="E21" s="3">
        <v>741</v>
      </c>
      <c r="F21" s="2">
        <f t="shared" si="0"/>
        <v>29</v>
      </c>
      <c r="G21" s="2">
        <v>3.1</v>
      </c>
      <c r="H21" s="2">
        <f t="shared" si="1"/>
        <v>89.9</v>
      </c>
      <c r="I21" s="2"/>
    </row>
    <row r="22" spans="1:9" ht="30.75" customHeight="1">
      <c r="A22" s="46"/>
      <c r="B22" s="15" t="s">
        <v>33</v>
      </c>
      <c r="C22" s="15"/>
      <c r="D22" s="3"/>
      <c r="E22" s="3"/>
      <c r="F22" s="2">
        <f>F18+F19+F20+F21</f>
        <v>305</v>
      </c>
      <c r="G22" s="2">
        <v>3.1</v>
      </c>
      <c r="H22" s="2">
        <f t="shared" si="1"/>
        <v>945.5</v>
      </c>
      <c r="I22" s="2"/>
    </row>
    <row r="23" spans="1:9" ht="30.75" customHeight="1">
      <c r="A23" s="15">
        <v>8</v>
      </c>
      <c r="B23" s="15" t="s">
        <v>70</v>
      </c>
      <c r="C23" s="15"/>
      <c r="D23" s="3">
        <v>230</v>
      </c>
      <c r="E23" s="3">
        <v>235</v>
      </c>
      <c r="F23" s="2">
        <f>E23-D23</f>
        <v>5</v>
      </c>
      <c r="G23" s="2">
        <v>3.1</v>
      </c>
      <c r="H23" s="2">
        <f>F23*G23</f>
        <v>15.5</v>
      </c>
      <c r="I23" s="2"/>
    </row>
    <row r="24" spans="1:9" ht="30.75" customHeight="1">
      <c r="A24" s="7" t="s">
        <v>9</v>
      </c>
      <c r="B24" s="7" t="s">
        <v>8</v>
      </c>
      <c r="C24" s="7"/>
      <c r="D24" s="2"/>
      <c r="E24" s="2"/>
      <c r="F24" s="2">
        <f>F5+F6+F9+F10+F11+F17+F22+F23</f>
        <v>1134</v>
      </c>
      <c r="G24" s="2"/>
      <c r="H24" s="2">
        <f>H5+H6+H9+H10+H11+H17+H22+H23</f>
        <v>3515.4</v>
      </c>
      <c r="I24" s="2"/>
    </row>
    <row r="25" spans="1:9" ht="14.25">
      <c r="A25" s="8" t="s">
        <v>76</v>
      </c>
      <c r="B25" s="8"/>
      <c r="C25" s="8"/>
      <c r="D25" s="8"/>
      <c r="E25" s="8"/>
      <c r="F25" s="8"/>
      <c r="G25" s="8"/>
      <c r="H25" s="8"/>
      <c r="I25" s="8"/>
    </row>
    <row r="27" spans="1:7" ht="14.25">
      <c r="A27" t="s">
        <v>141</v>
      </c>
      <c r="G27" t="s">
        <v>142</v>
      </c>
    </row>
  </sheetData>
  <sheetProtection/>
  <mergeCells count="16">
    <mergeCell ref="B18:B21"/>
    <mergeCell ref="A18:A22"/>
    <mergeCell ref="C3:C4"/>
    <mergeCell ref="A1:I1"/>
    <mergeCell ref="A2:I2"/>
    <mergeCell ref="A3:A4"/>
    <mergeCell ref="B3:B4"/>
    <mergeCell ref="D3:E3"/>
    <mergeCell ref="I3:I4"/>
    <mergeCell ref="H3:H4"/>
    <mergeCell ref="G3:G4"/>
    <mergeCell ref="B12:B15"/>
    <mergeCell ref="A12:A17"/>
    <mergeCell ref="B7:B8"/>
    <mergeCell ref="F3:F4"/>
    <mergeCell ref="A7:A9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D21" sqref="D21"/>
    </sheetView>
  </sheetViews>
  <sheetFormatPr defaultColWidth="9.00390625" defaultRowHeight="14.25"/>
  <cols>
    <col min="1" max="1" width="4.50390625" style="0" customWidth="1"/>
    <col min="7" max="7" width="11.25390625" style="0" customWidth="1"/>
    <col min="8" max="8" width="15.375" style="0" customWidth="1"/>
  </cols>
  <sheetData>
    <row r="1" spans="1:8" ht="27">
      <c r="A1" s="55"/>
      <c r="B1" s="55"/>
      <c r="C1" s="55"/>
      <c r="D1" s="55"/>
      <c r="E1" s="55"/>
      <c r="F1" s="55"/>
      <c r="G1" s="55"/>
      <c r="H1" s="55"/>
    </row>
    <row r="2" spans="1:8" ht="20.25">
      <c r="A2" s="50" t="s">
        <v>175</v>
      </c>
      <c r="B2" s="50"/>
      <c r="C2" s="50"/>
      <c r="D2" s="50"/>
      <c r="E2" s="50"/>
      <c r="F2" s="50"/>
      <c r="G2" s="50"/>
      <c r="H2" s="50"/>
    </row>
    <row r="3" spans="1:8" ht="14.25">
      <c r="A3" s="53" t="s">
        <v>0</v>
      </c>
      <c r="B3" s="53" t="s">
        <v>1</v>
      </c>
      <c r="C3" s="56" t="s">
        <v>2</v>
      </c>
      <c r="D3" s="57"/>
      <c r="E3" s="53" t="s">
        <v>3</v>
      </c>
      <c r="F3" s="47" t="s">
        <v>31</v>
      </c>
      <c r="G3" s="47" t="s">
        <v>32</v>
      </c>
      <c r="H3" s="53" t="s">
        <v>150</v>
      </c>
    </row>
    <row r="4" spans="1:8" ht="14.25">
      <c r="A4" s="54"/>
      <c r="B4" s="54"/>
      <c r="C4" s="2" t="s">
        <v>23</v>
      </c>
      <c r="D4" s="2" t="s">
        <v>24</v>
      </c>
      <c r="E4" s="54"/>
      <c r="F4" s="48"/>
      <c r="G4" s="48"/>
      <c r="H4" s="54"/>
    </row>
    <row r="5" spans="1:8" ht="27.75" customHeight="1">
      <c r="A5" s="2">
        <v>1</v>
      </c>
      <c r="B5" s="3" t="s">
        <v>45</v>
      </c>
      <c r="C5" s="2">
        <v>74302</v>
      </c>
      <c r="D5" s="2">
        <v>75602</v>
      </c>
      <c r="E5" s="2">
        <f aca="true" t="shared" si="0" ref="E5:E12">D5-C5</f>
        <v>1300</v>
      </c>
      <c r="F5" s="2">
        <v>0.54</v>
      </c>
      <c r="G5" s="2">
        <f>E5*F5</f>
        <v>702</v>
      </c>
      <c r="H5" s="2"/>
    </row>
    <row r="6" spans="1:8" ht="27.75" customHeight="1">
      <c r="A6" s="2">
        <v>2</v>
      </c>
      <c r="B6" s="3" t="s">
        <v>46</v>
      </c>
      <c r="C6" s="2">
        <v>82935</v>
      </c>
      <c r="D6" s="2">
        <v>84049</v>
      </c>
      <c r="E6" s="2">
        <f t="shared" si="0"/>
        <v>1114</v>
      </c>
      <c r="F6" s="2">
        <v>0.54</v>
      </c>
      <c r="G6" s="2">
        <f aca="true" t="shared" si="1" ref="G6:G21">E6*F6</f>
        <v>601.5600000000001</v>
      </c>
      <c r="H6" s="2"/>
    </row>
    <row r="7" spans="1:8" ht="27.75" customHeight="1">
      <c r="A7" s="2">
        <v>3</v>
      </c>
      <c r="B7" s="3" t="s">
        <v>47</v>
      </c>
      <c r="C7" s="2">
        <v>78326</v>
      </c>
      <c r="D7" s="2">
        <v>79359</v>
      </c>
      <c r="E7" s="2">
        <f t="shared" si="0"/>
        <v>1033</v>
      </c>
      <c r="F7" s="2">
        <v>0.54</v>
      </c>
      <c r="G7" s="2">
        <f t="shared" si="1"/>
        <v>557.82</v>
      </c>
      <c r="H7" s="2"/>
    </row>
    <row r="8" spans="1:8" ht="27.75" customHeight="1">
      <c r="A8" s="44">
        <v>4</v>
      </c>
      <c r="B8" s="44" t="s">
        <v>48</v>
      </c>
      <c r="C8" s="13">
        <v>50366</v>
      </c>
      <c r="D8" s="13">
        <v>51120</v>
      </c>
      <c r="E8" s="13">
        <f t="shared" si="0"/>
        <v>754</v>
      </c>
      <c r="F8" s="2">
        <v>0.54</v>
      </c>
      <c r="G8" s="2">
        <f t="shared" si="1"/>
        <v>407.16</v>
      </c>
      <c r="H8" s="2"/>
    </row>
    <row r="9" spans="1:8" ht="27.75" customHeight="1">
      <c r="A9" s="46"/>
      <c r="B9" s="46"/>
      <c r="C9" s="13">
        <v>100954</v>
      </c>
      <c r="D9" s="13">
        <v>101743</v>
      </c>
      <c r="E9" s="13">
        <f t="shared" si="0"/>
        <v>789</v>
      </c>
      <c r="F9" s="2">
        <v>0.54</v>
      </c>
      <c r="G9" s="2">
        <f t="shared" si="1"/>
        <v>426.06</v>
      </c>
      <c r="H9" s="2"/>
    </row>
    <row r="10" spans="1:8" ht="27.75" customHeight="1">
      <c r="A10" s="14"/>
      <c r="B10" s="14" t="s">
        <v>134</v>
      </c>
      <c r="C10" s="13"/>
      <c r="D10" s="13"/>
      <c r="E10" s="13">
        <f>E8+E9</f>
        <v>1543</v>
      </c>
      <c r="F10" s="2">
        <v>0.54</v>
      </c>
      <c r="G10" s="2">
        <f>G8+G9</f>
        <v>833.22</v>
      </c>
      <c r="H10" s="2"/>
    </row>
    <row r="11" spans="1:8" ht="27.75" customHeight="1">
      <c r="A11" s="58">
        <v>5</v>
      </c>
      <c r="B11" s="58" t="s">
        <v>25</v>
      </c>
      <c r="C11" s="4">
        <v>51267</v>
      </c>
      <c r="D11" s="4">
        <v>51785</v>
      </c>
      <c r="E11" s="4">
        <f t="shared" si="0"/>
        <v>518</v>
      </c>
      <c r="F11" s="2">
        <v>0.54</v>
      </c>
      <c r="G11" s="2">
        <f t="shared" si="1"/>
        <v>279.72</v>
      </c>
      <c r="H11" s="2"/>
    </row>
    <row r="12" spans="1:8" ht="27.75" customHeight="1">
      <c r="A12" s="60"/>
      <c r="B12" s="59"/>
      <c r="C12" s="4">
        <v>20363</v>
      </c>
      <c r="D12" s="4">
        <v>20463</v>
      </c>
      <c r="E12" s="4">
        <f t="shared" si="0"/>
        <v>100</v>
      </c>
      <c r="F12" s="2">
        <v>0.54</v>
      </c>
      <c r="G12" s="2">
        <f t="shared" si="1"/>
        <v>54</v>
      </c>
      <c r="H12" s="2"/>
    </row>
    <row r="13" spans="1:8" ht="27.75" customHeight="1">
      <c r="A13" s="46"/>
      <c r="B13" s="17" t="s">
        <v>36</v>
      </c>
      <c r="C13" s="4"/>
      <c r="D13" s="4"/>
      <c r="E13" s="4">
        <f>E11+E12</f>
        <v>618</v>
      </c>
      <c r="F13" s="2">
        <v>0.54</v>
      </c>
      <c r="G13" s="2">
        <f t="shared" si="1"/>
        <v>333.72</v>
      </c>
      <c r="H13" s="2"/>
    </row>
    <row r="14" spans="1:8" ht="27.75" customHeight="1">
      <c r="A14" s="2">
        <v>6</v>
      </c>
      <c r="B14" s="3" t="s">
        <v>49</v>
      </c>
      <c r="C14" s="2">
        <v>53570</v>
      </c>
      <c r="D14" s="2">
        <v>54108</v>
      </c>
      <c r="E14" s="4">
        <f>D14-C14</f>
        <v>538</v>
      </c>
      <c r="F14" s="2">
        <v>0.54</v>
      </c>
      <c r="G14" s="2">
        <f t="shared" si="1"/>
        <v>290.52000000000004</v>
      </c>
      <c r="H14" s="2"/>
    </row>
    <row r="15" spans="1:8" ht="27.75" customHeight="1">
      <c r="A15" s="2">
        <v>7</v>
      </c>
      <c r="B15" s="3" t="s">
        <v>158</v>
      </c>
      <c r="C15" s="2">
        <v>45073</v>
      </c>
      <c r="D15" s="2">
        <v>45784</v>
      </c>
      <c r="E15" s="4">
        <f>D15-C15</f>
        <v>711</v>
      </c>
      <c r="F15" s="2">
        <v>0.54</v>
      </c>
      <c r="G15" s="2">
        <f t="shared" si="1"/>
        <v>383.94</v>
      </c>
      <c r="H15" s="2"/>
    </row>
    <row r="16" spans="1:8" ht="27.75" customHeight="1">
      <c r="A16" s="44">
        <v>8</v>
      </c>
      <c r="B16" s="33" t="s">
        <v>160</v>
      </c>
      <c r="C16" s="2">
        <v>8503</v>
      </c>
      <c r="D16" s="2">
        <v>8618</v>
      </c>
      <c r="E16" s="4">
        <f>(D16-C16)*40</f>
        <v>4600</v>
      </c>
      <c r="F16" s="2">
        <v>0.54</v>
      </c>
      <c r="G16" s="2">
        <f t="shared" si="1"/>
        <v>2484</v>
      </c>
      <c r="H16" s="2" t="s">
        <v>172</v>
      </c>
    </row>
    <row r="17" spans="1:8" ht="27.75" customHeight="1">
      <c r="A17" s="46"/>
      <c r="B17" s="33" t="s">
        <v>161</v>
      </c>
      <c r="C17" s="2">
        <v>6099</v>
      </c>
      <c r="D17" s="2">
        <v>6226</v>
      </c>
      <c r="E17" s="4">
        <f>(D17-C17)*40</f>
        <v>5080</v>
      </c>
      <c r="F17" s="2">
        <v>0.54</v>
      </c>
      <c r="G17" s="2">
        <f t="shared" si="1"/>
        <v>2743.2000000000003</v>
      </c>
      <c r="H17" s="2" t="s">
        <v>172</v>
      </c>
    </row>
    <row r="18" spans="1:8" ht="27.75" customHeight="1">
      <c r="A18" s="15">
        <v>9</v>
      </c>
      <c r="B18" s="39" t="s">
        <v>171</v>
      </c>
      <c r="C18" s="2">
        <v>969</v>
      </c>
      <c r="D18" s="2">
        <v>1403</v>
      </c>
      <c r="E18" s="4">
        <f>(D18-C18)*30</f>
        <v>13020</v>
      </c>
      <c r="F18" s="2">
        <v>0.54</v>
      </c>
      <c r="G18" s="2">
        <f t="shared" si="1"/>
        <v>7030.8</v>
      </c>
      <c r="H18" s="2" t="s">
        <v>173</v>
      </c>
    </row>
    <row r="19" spans="1:8" ht="27.75" customHeight="1">
      <c r="A19" s="2"/>
      <c r="B19" s="3" t="s">
        <v>33</v>
      </c>
      <c r="C19" s="2"/>
      <c r="D19" s="2"/>
      <c r="E19" s="4">
        <f>E16+E17+E18</f>
        <v>22700</v>
      </c>
      <c r="F19" s="2"/>
      <c r="G19" s="2">
        <f>G16+G17+G18</f>
        <v>12258</v>
      </c>
      <c r="H19" s="2"/>
    </row>
    <row r="20" spans="1:8" ht="27.75" customHeight="1">
      <c r="A20" s="2">
        <v>10</v>
      </c>
      <c r="B20" s="3" t="s">
        <v>35</v>
      </c>
      <c r="C20" s="2">
        <v>7347</v>
      </c>
      <c r="D20" s="2">
        <v>7459</v>
      </c>
      <c r="E20" s="4">
        <f>(D20-C20)*40</f>
        <v>4480</v>
      </c>
      <c r="F20" s="2">
        <v>0.54</v>
      </c>
      <c r="G20" s="2">
        <f t="shared" si="1"/>
        <v>2419.2000000000003</v>
      </c>
      <c r="H20" s="2" t="s">
        <v>172</v>
      </c>
    </row>
    <row r="21" spans="1:8" ht="27.75" customHeight="1">
      <c r="A21" s="29">
        <v>11</v>
      </c>
      <c r="B21" s="29" t="s">
        <v>147</v>
      </c>
      <c r="C21" s="2">
        <v>24156</v>
      </c>
      <c r="D21" s="2">
        <v>26296</v>
      </c>
      <c r="E21" s="4">
        <f>D21-C21</f>
        <v>2140</v>
      </c>
      <c r="F21" s="2">
        <v>0.54</v>
      </c>
      <c r="G21" s="2">
        <f t="shared" si="1"/>
        <v>1155.6000000000001</v>
      </c>
      <c r="H21" s="2"/>
    </row>
    <row r="22" spans="1:8" ht="27.75" customHeight="1">
      <c r="A22" s="7" t="s">
        <v>26</v>
      </c>
      <c r="B22" s="3" t="s">
        <v>8</v>
      </c>
      <c r="C22" s="2"/>
      <c r="D22" s="2"/>
      <c r="E22" s="2">
        <f>E5+E6+E7+E10+E13+E14+E15+E19+E20+E21</f>
        <v>36177</v>
      </c>
      <c r="F22" s="2"/>
      <c r="G22" s="2">
        <f>G5+G6+G7+G10+G13+G14+G15+G19+G20+G21</f>
        <v>19535.579999999998</v>
      </c>
      <c r="H22" s="2"/>
    </row>
    <row r="24" spans="1:2" ht="14.25">
      <c r="A24" s="35" t="s">
        <v>167</v>
      </c>
      <c r="B24" s="36"/>
    </row>
    <row r="26" spans="1:6" ht="14.25">
      <c r="A26" t="s">
        <v>141</v>
      </c>
      <c r="F26" t="s">
        <v>142</v>
      </c>
    </row>
  </sheetData>
  <sheetProtection/>
  <mergeCells count="14">
    <mergeCell ref="B11:B12"/>
    <mergeCell ref="A11:A13"/>
    <mergeCell ref="B8:B9"/>
    <mergeCell ref="A8:A9"/>
    <mergeCell ref="A16:A17"/>
    <mergeCell ref="A1:H1"/>
    <mergeCell ref="A2:H2"/>
    <mergeCell ref="A3:A4"/>
    <mergeCell ref="B3:B4"/>
    <mergeCell ref="C3:D3"/>
    <mergeCell ref="E3:E4"/>
    <mergeCell ref="H3:H4"/>
    <mergeCell ref="F3:F4"/>
    <mergeCell ref="G3:G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D27" sqref="D27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6" customHeight="1">
      <c r="A1" s="55"/>
      <c r="B1" s="55"/>
      <c r="C1" s="55"/>
      <c r="D1" s="55"/>
      <c r="E1" s="55"/>
      <c r="F1" s="55"/>
      <c r="G1" s="55"/>
      <c r="H1" s="55"/>
    </row>
    <row r="2" spans="1:8" ht="24.75" customHeight="1">
      <c r="A2" s="50" t="s">
        <v>175</v>
      </c>
      <c r="B2" s="50"/>
      <c r="C2" s="50"/>
      <c r="D2" s="50"/>
      <c r="E2" s="50"/>
      <c r="F2" s="50"/>
      <c r="G2" s="50"/>
      <c r="H2" s="50"/>
    </row>
    <row r="3" spans="1:8" ht="22.5" customHeight="1">
      <c r="A3" s="53" t="s">
        <v>0</v>
      </c>
      <c r="B3" s="53" t="s">
        <v>1</v>
      </c>
      <c r="C3" s="56" t="s">
        <v>4</v>
      </c>
      <c r="D3" s="57"/>
      <c r="E3" s="53" t="s">
        <v>30</v>
      </c>
      <c r="F3" s="47" t="s">
        <v>31</v>
      </c>
      <c r="G3" s="47" t="s">
        <v>37</v>
      </c>
      <c r="H3" s="53" t="s">
        <v>150</v>
      </c>
    </row>
    <row r="4" spans="1:8" ht="22.5" customHeight="1">
      <c r="A4" s="54"/>
      <c r="B4" s="54"/>
      <c r="C4" s="2" t="s">
        <v>5</v>
      </c>
      <c r="D4" s="2" t="s">
        <v>6</v>
      </c>
      <c r="E4" s="54"/>
      <c r="F4" s="48"/>
      <c r="G4" s="48"/>
      <c r="H4" s="54"/>
    </row>
    <row r="5" spans="1:8" ht="22.5" customHeight="1">
      <c r="A5" s="44">
        <v>1</v>
      </c>
      <c r="B5" s="44" t="s">
        <v>45</v>
      </c>
      <c r="C5" s="2">
        <v>2264</v>
      </c>
      <c r="D5" s="2">
        <v>2284</v>
      </c>
      <c r="E5" s="2">
        <f>D5-C5</f>
        <v>20</v>
      </c>
      <c r="F5" s="2">
        <v>3.1</v>
      </c>
      <c r="G5" s="2">
        <f>E5*F5</f>
        <v>62</v>
      </c>
      <c r="H5" s="2"/>
    </row>
    <row r="6" spans="1:8" ht="22.5" customHeight="1">
      <c r="A6" s="45"/>
      <c r="B6" s="46"/>
      <c r="C6" s="2">
        <v>164</v>
      </c>
      <c r="D6" s="2">
        <v>174</v>
      </c>
      <c r="E6" s="2">
        <f>D6-C6</f>
        <v>10</v>
      </c>
      <c r="F6" s="2">
        <v>3.1</v>
      </c>
      <c r="G6" s="2">
        <f>E6*F6</f>
        <v>31</v>
      </c>
      <c r="H6" s="2"/>
    </row>
    <row r="7" spans="1:8" ht="22.5" customHeight="1">
      <c r="A7" s="46"/>
      <c r="B7" s="3" t="s">
        <v>134</v>
      </c>
      <c r="C7" s="2"/>
      <c r="D7" s="2"/>
      <c r="E7" s="2">
        <f>E5+E6</f>
        <v>30</v>
      </c>
      <c r="F7" s="2">
        <v>3.1</v>
      </c>
      <c r="G7" s="2">
        <f>G5+G6</f>
        <v>93</v>
      </c>
      <c r="H7" s="2"/>
    </row>
    <row r="8" spans="1:8" ht="22.5" customHeight="1">
      <c r="A8" s="44">
        <v>2</v>
      </c>
      <c r="B8" s="44" t="s">
        <v>46</v>
      </c>
      <c r="C8" s="2">
        <v>2509</v>
      </c>
      <c r="D8" s="2">
        <v>2539</v>
      </c>
      <c r="E8" s="2">
        <f aca="true" t="shared" si="0" ref="E8:E24">D8-C8</f>
        <v>30</v>
      </c>
      <c r="F8" s="2">
        <v>3.1</v>
      </c>
      <c r="G8" s="2">
        <f aca="true" t="shared" si="1" ref="G8:G24">E8*F8</f>
        <v>93</v>
      </c>
      <c r="H8" s="2"/>
    </row>
    <row r="9" spans="1:8" ht="22.5" customHeight="1">
      <c r="A9" s="45"/>
      <c r="B9" s="46"/>
      <c r="C9" s="2">
        <v>170</v>
      </c>
      <c r="D9" s="2">
        <v>180</v>
      </c>
      <c r="E9" s="2">
        <f t="shared" si="0"/>
        <v>10</v>
      </c>
      <c r="F9" s="2">
        <v>3.1</v>
      </c>
      <c r="G9" s="2">
        <f t="shared" si="1"/>
        <v>31</v>
      </c>
      <c r="H9" s="2"/>
    </row>
    <row r="10" spans="1:8" ht="22.5" customHeight="1">
      <c r="A10" s="46"/>
      <c r="B10" s="14" t="s">
        <v>134</v>
      </c>
      <c r="C10" s="2"/>
      <c r="D10" s="2"/>
      <c r="E10" s="2">
        <f>E8+E9</f>
        <v>40</v>
      </c>
      <c r="F10" s="2">
        <v>3.1</v>
      </c>
      <c r="G10" s="2">
        <f>G8+G9</f>
        <v>124</v>
      </c>
      <c r="H10" s="2"/>
    </row>
    <row r="11" spans="1:8" ht="22.5" customHeight="1">
      <c r="A11" s="44">
        <v>3</v>
      </c>
      <c r="B11" s="44" t="s">
        <v>47</v>
      </c>
      <c r="C11" s="2">
        <v>2077</v>
      </c>
      <c r="D11" s="2">
        <v>2097</v>
      </c>
      <c r="E11" s="2">
        <f t="shared" si="0"/>
        <v>20</v>
      </c>
      <c r="F11" s="2">
        <v>3.1</v>
      </c>
      <c r="G11" s="2">
        <f t="shared" si="1"/>
        <v>62</v>
      </c>
      <c r="H11" s="2"/>
    </row>
    <row r="12" spans="1:8" ht="22.5" customHeight="1">
      <c r="A12" s="45"/>
      <c r="B12" s="46"/>
      <c r="C12" s="2">
        <v>1369</v>
      </c>
      <c r="D12" s="2">
        <v>1379</v>
      </c>
      <c r="E12" s="2">
        <f t="shared" si="0"/>
        <v>10</v>
      </c>
      <c r="F12" s="2">
        <v>3.1</v>
      </c>
      <c r="G12" s="2">
        <f t="shared" si="1"/>
        <v>31</v>
      </c>
      <c r="H12" s="2"/>
    </row>
    <row r="13" spans="1:8" ht="22.5" customHeight="1">
      <c r="A13" s="46"/>
      <c r="B13" s="14" t="s">
        <v>134</v>
      </c>
      <c r="C13" s="2"/>
      <c r="D13" s="2"/>
      <c r="E13" s="2">
        <f>E11+E12</f>
        <v>30</v>
      </c>
      <c r="F13" s="2">
        <v>3.1</v>
      </c>
      <c r="G13" s="2">
        <f>G11+G12</f>
        <v>93</v>
      </c>
      <c r="H13" s="2"/>
    </row>
    <row r="14" spans="1:8" ht="22.5" customHeight="1">
      <c r="A14" s="44">
        <v>4</v>
      </c>
      <c r="B14" s="44" t="s">
        <v>50</v>
      </c>
      <c r="C14" s="2">
        <v>2185</v>
      </c>
      <c r="D14" s="2">
        <v>2192</v>
      </c>
      <c r="E14" s="2">
        <f t="shared" si="0"/>
        <v>7</v>
      </c>
      <c r="F14" s="2">
        <v>3.1</v>
      </c>
      <c r="G14" s="2">
        <f t="shared" si="1"/>
        <v>21.7</v>
      </c>
      <c r="H14" s="2"/>
    </row>
    <row r="15" spans="1:8" ht="22.5" customHeight="1">
      <c r="A15" s="45"/>
      <c r="B15" s="46"/>
      <c r="C15" s="2">
        <v>5597</v>
      </c>
      <c r="D15" s="2">
        <v>5647</v>
      </c>
      <c r="E15" s="2">
        <f t="shared" si="0"/>
        <v>50</v>
      </c>
      <c r="F15" s="2">
        <v>3.1</v>
      </c>
      <c r="G15" s="2">
        <f t="shared" si="1"/>
        <v>155</v>
      </c>
      <c r="H15" s="2"/>
    </row>
    <row r="16" spans="1:8" ht="22.5" customHeight="1">
      <c r="A16" s="46"/>
      <c r="B16" s="14" t="s">
        <v>36</v>
      </c>
      <c r="C16" s="2"/>
      <c r="D16" s="2"/>
      <c r="E16" s="2">
        <f>E14+E15</f>
        <v>57</v>
      </c>
      <c r="F16" s="2">
        <v>3.1</v>
      </c>
      <c r="G16" s="2">
        <f>G14+G15</f>
        <v>176.7</v>
      </c>
      <c r="H16" s="2"/>
    </row>
    <row r="17" spans="1:8" ht="22.5" customHeight="1">
      <c r="A17" s="58">
        <v>5</v>
      </c>
      <c r="B17" s="58" t="s">
        <v>7</v>
      </c>
      <c r="C17" s="2">
        <v>2526</v>
      </c>
      <c r="D17" s="2">
        <v>2546</v>
      </c>
      <c r="E17" s="2">
        <f t="shared" si="0"/>
        <v>20</v>
      </c>
      <c r="F17" s="2">
        <v>3.1</v>
      </c>
      <c r="G17" s="2">
        <f t="shared" si="1"/>
        <v>62</v>
      </c>
      <c r="H17" s="2"/>
    </row>
    <row r="18" spans="1:8" ht="22.5" customHeight="1">
      <c r="A18" s="60"/>
      <c r="B18" s="59"/>
      <c r="C18" s="2">
        <v>495</v>
      </c>
      <c r="D18" s="2">
        <v>505</v>
      </c>
      <c r="E18" s="2">
        <f t="shared" si="0"/>
        <v>10</v>
      </c>
      <c r="F18" s="2">
        <v>3.1</v>
      </c>
      <c r="G18" s="2">
        <f t="shared" si="1"/>
        <v>31</v>
      </c>
      <c r="H18" s="2"/>
    </row>
    <row r="19" spans="1:8" ht="22.5" customHeight="1">
      <c r="A19" s="46"/>
      <c r="B19" s="28" t="s">
        <v>134</v>
      </c>
      <c r="C19" s="2"/>
      <c r="D19" s="2"/>
      <c r="E19" s="2">
        <f>E17+E18</f>
        <v>30</v>
      </c>
      <c r="F19" s="2">
        <v>3.1</v>
      </c>
      <c r="G19" s="2">
        <f>G17+G18</f>
        <v>93</v>
      </c>
      <c r="H19" s="2"/>
    </row>
    <row r="20" spans="1:8" ht="22.5" customHeight="1">
      <c r="A20" s="44">
        <v>6</v>
      </c>
      <c r="B20" s="44" t="s">
        <v>146</v>
      </c>
      <c r="C20" s="2">
        <v>3094</v>
      </c>
      <c r="D20" s="2">
        <v>3114</v>
      </c>
      <c r="E20" s="2">
        <f t="shared" si="0"/>
        <v>20</v>
      </c>
      <c r="F20" s="2">
        <v>3.1</v>
      </c>
      <c r="G20" s="2">
        <f t="shared" si="1"/>
        <v>62</v>
      </c>
      <c r="H20" s="2"/>
    </row>
    <row r="21" spans="1:8" ht="22.5" customHeight="1">
      <c r="A21" s="45"/>
      <c r="B21" s="46"/>
      <c r="C21" s="2">
        <v>126</v>
      </c>
      <c r="D21" s="2">
        <v>131</v>
      </c>
      <c r="E21" s="2">
        <f t="shared" si="0"/>
        <v>5</v>
      </c>
      <c r="F21" s="2">
        <v>3.1</v>
      </c>
      <c r="G21" s="2">
        <f t="shared" si="1"/>
        <v>15.5</v>
      </c>
      <c r="H21" s="2"/>
    </row>
    <row r="22" spans="1:8" ht="22.5" customHeight="1">
      <c r="A22" s="46"/>
      <c r="B22" s="3" t="s">
        <v>134</v>
      </c>
      <c r="C22" s="2"/>
      <c r="D22" s="2"/>
      <c r="E22" s="2">
        <f>E20+E21</f>
        <v>25</v>
      </c>
      <c r="F22" s="2">
        <v>3.1</v>
      </c>
      <c r="G22" s="2">
        <f>G20+G21</f>
        <v>77.5</v>
      </c>
      <c r="H22" s="2"/>
    </row>
    <row r="23" spans="1:8" ht="22.5" customHeight="1">
      <c r="A23" s="44">
        <v>7</v>
      </c>
      <c r="B23" s="44" t="s">
        <v>158</v>
      </c>
      <c r="C23" s="2">
        <v>4322</v>
      </c>
      <c r="D23" s="2">
        <v>4332</v>
      </c>
      <c r="E23" s="2">
        <f t="shared" si="0"/>
        <v>10</v>
      </c>
      <c r="F23" s="2">
        <v>3.1</v>
      </c>
      <c r="G23" s="2">
        <f t="shared" si="1"/>
        <v>31</v>
      </c>
      <c r="H23" s="2"/>
    </row>
    <row r="24" spans="1:8" ht="22.5" customHeight="1">
      <c r="A24" s="45"/>
      <c r="B24" s="46"/>
      <c r="C24" s="2">
        <v>160</v>
      </c>
      <c r="D24" s="2">
        <v>165</v>
      </c>
      <c r="E24" s="2">
        <f t="shared" si="0"/>
        <v>5</v>
      </c>
      <c r="F24" s="2">
        <v>3.1</v>
      </c>
      <c r="G24" s="2">
        <f t="shared" si="1"/>
        <v>15.5</v>
      </c>
      <c r="H24" s="2"/>
    </row>
    <row r="25" spans="1:8" ht="22.5" customHeight="1">
      <c r="A25" s="46"/>
      <c r="B25" s="5" t="s">
        <v>134</v>
      </c>
      <c r="C25" s="6"/>
      <c r="D25" s="6"/>
      <c r="E25" s="2">
        <f>E23+E24</f>
        <v>15</v>
      </c>
      <c r="F25" s="2">
        <v>3.1</v>
      </c>
      <c r="G25" s="2">
        <f>G23+G24</f>
        <v>46.5</v>
      </c>
      <c r="H25" s="2"/>
    </row>
    <row r="26" spans="1:8" ht="22.5" customHeight="1">
      <c r="A26" s="3">
        <v>8</v>
      </c>
      <c r="B26" s="34" t="s">
        <v>159</v>
      </c>
      <c r="C26" s="37">
        <v>95642</v>
      </c>
      <c r="D26" s="37">
        <v>95899</v>
      </c>
      <c r="E26" s="2">
        <f>D26-C26</f>
        <v>257</v>
      </c>
      <c r="F26" s="2">
        <v>3.1</v>
      </c>
      <c r="G26" s="2">
        <f>E26*F26</f>
        <v>796.7</v>
      </c>
      <c r="H26" s="2"/>
    </row>
    <row r="27" spans="1:8" ht="22.5" customHeight="1">
      <c r="A27" s="61" t="s">
        <v>9</v>
      </c>
      <c r="B27" s="62"/>
      <c r="C27" s="2"/>
      <c r="D27" s="2"/>
      <c r="E27" s="2">
        <f>E7+E10+E13+E16+E19+E22+E25+E26</f>
        <v>484</v>
      </c>
      <c r="F27" s="2"/>
      <c r="G27" s="2">
        <f>G7+G10+G13+G16+G19+G22+G25+G26</f>
        <v>1500.4</v>
      </c>
      <c r="H27" s="2"/>
    </row>
    <row r="29" spans="1:7" ht="14.25">
      <c r="A29" t="s">
        <v>141</v>
      </c>
      <c r="G29" t="s">
        <v>142</v>
      </c>
    </row>
  </sheetData>
  <sheetProtection/>
  <mergeCells count="24">
    <mergeCell ref="F3:F4"/>
    <mergeCell ref="B5:B6"/>
    <mergeCell ref="B11:B12"/>
    <mergeCell ref="A5:A7"/>
    <mergeCell ref="A11:A13"/>
    <mergeCell ref="B8:B9"/>
    <mergeCell ref="A8:A10"/>
    <mergeCell ref="G3:G4"/>
    <mergeCell ref="B14:B15"/>
    <mergeCell ref="A14:A16"/>
    <mergeCell ref="A1:H1"/>
    <mergeCell ref="A2:H2"/>
    <mergeCell ref="A3:A4"/>
    <mergeCell ref="B3:B4"/>
    <mergeCell ref="C3:D3"/>
    <mergeCell ref="H3:H4"/>
    <mergeCell ref="E3:E4"/>
    <mergeCell ref="A27:B27"/>
    <mergeCell ref="A23:A25"/>
    <mergeCell ref="B17:B18"/>
    <mergeCell ref="B20:B21"/>
    <mergeCell ref="B23:B24"/>
    <mergeCell ref="A17:A19"/>
    <mergeCell ref="A20:A22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I16" sqref="I16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3.875" style="0" customWidth="1"/>
  </cols>
  <sheetData>
    <row r="1" spans="1:9" ht="27">
      <c r="A1" s="55"/>
      <c r="B1" s="55"/>
      <c r="C1" s="55"/>
      <c r="D1" s="55"/>
      <c r="E1" s="55"/>
      <c r="F1" s="55"/>
      <c r="G1" s="55"/>
      <c r="H1" s="55"/>
      <c r="I1" s="55"/>
    </row>
    <row r="2" spans="1:9" ht="20.25">
      <c r="A2" s="50" t="s">
        <v>176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53" t="s">
        <v>0</v>
      </c>
      <c r="B3" s="53" t="s">
        <v>1</v>
      </c>
      <c r="C3" s="53" t="s">
        <v>72</v>
      </c>
      <c r="D3" s="56" t="s">
        <v>2</v>
      </c>
      <c r="E3" s="57"/>
      <c r="F3" s="53" t="s">
        <v>3</v>
      </c>
      <c r="G3" s="47" t="s">
        <v>31</v>
      </c>
      <c r="H3" s="47" t="s">
        <v>32</v>
      </c>
      <c r="I3" s="53" t="s">
        <v>150</v>
      </c>
    </row>
    <row r="4" spans="1:9" ht="14.25">
      <c r="A4" s="54"/>
      <c r="B4" s="54"/>
      <c r="C4" s="54"/>
      <c r="D4" s="2" t="s">
        <v>23</v>
      </c>
      <c r="E4" s="2" t="s">
        <v>24</v>
      </c>
      <c r="F4" s="54"/>
      <c r="G4" s="48"/>
      <c r="H4" s="48"/>
      <c r="I4" s="54"/>
    </row>
    <row r="5" spans="1:9" ht="28.5" customHeight="1">
      <c r="A5" s="1">
        <v>1</v>
      </c>
      <c r="B5" s="44" t="s">
        <v>154</v>
      </c>
      <c r="C5" s="3"/>
      <c r="D5" s="2">
        <v>51508</v>
      </c>
      <c r="E5" s="2">
        <v>51857</v>
      </c>
      <c r="F5" s="2">
        <f>E5-D5</f>
        <v>349</v>
      </c>
      <c r="G5" s="2">
        <v>0.54</v>
      </c>
      <c r="H5" s="2">
        <f>F5*G5</f>
        <v>188.46</v>
      </c>
      <c r="I5" s="2"/>
    </row>
    <row r="6" spans="1:9" ht="28.5" customHeight="1">
      <c r="A6" s="44">
        <v>2</v>
      </c>
      <c r="B6" s="46"/>
      <c r="C6" s="3"/>
      <c r="D6" s="2">
        <v>49464</v>
      </c>
      <c r="E6" s="2">
        <v>51027</v>
      </c>
      <c r="F6" s="2">
        <f>E6-D6</f>
        <v>1563</v>
      </c>
      <c r="G6" s="2">
        <v>0.54</v>
      </c>
      <c r="H6" s="2">
        <f aca="true" t="shared" si="0" ref="H6:H19">F6*G6</f>
        <v>844.0200000000001</v>
      </c>
      <c r="I6" s="2"/>
    </row>
    <row r="7" spans="1:9" ht="28.5" customHeight="1">
      <c r="A7" s="46"/>
      <c r="B7" s="14" t="s">
        <v>36</v>
      </c>
      <c r="C7" s="3"/>
      <c r="D7" s="16"/>
      <c r="E7" s="16"/>
      <c r="F7" s="16">
        <f>F5+F6</f>
        <v>1912</v>
      </c>
      <c r="G7" s="2">
        <v>0.54</v>
      </c>
      <c r="H7" s="2">
        <f t="shared" si="0"/>
        <v>1032.48</v>
      </c>
      <c r="I7" s="2"/>
    </row>
    <row r="8" spans="1:9" ht="28.5" customHeight="1">
      <c r="A8" s="13">
        <v>3</v>
      </c>
      <c r="B8" s="13" t="s">
        <v>39</v>
      </c>
      <c r="C8" s="3"/>
      <c r="D8" s="13">
        <v>104386</v>
      </c>
      <c r="E8" s="13">
        <v>107437</v>
      </c>
      <c r="F8" s="16">
        <f>E8-D8</f>
        <v>3051</v>
      </c>
      <c r="G8" s="2">
        <v>0.54</v>
      </c>
      <c r="H8" s="2">
        <f t="shared" si="0"/>
        <v>1647.5400000000002</v>
      </c>
      <c r="I8" s="2"/>
    </row>
    <row r="9" spans="1:9" ht="28.5" customHeight="1">
      <c r="A9" s="2">
        <v>4</v>
      </c>
      <c r="B9" s="3" t="s">
        <v>155</v>
      </c>
      <c r="C9" s="3"/>
      <c r="D9" s="2">
        <v>8285</v>
      </c>
      <c r="E9" s="2">
        <v>8560</v>
      </c>
      <c r="F9" s="2">
        <f aca="true" t="shared" si="1" ref="F9:F15">E9-D9</f>
        <v>275</v>
      </c>
      <c r="G9" s="2">
        <v>0.54</v>
      </c>
      <c r="H9" s="2">
        <f t="shared" si="0"/>
        <v>148.5</v>
      </c>
      <c r="I9" s="2"/>
    </row>
    <row r="10" spans="1:9" ht="28.5" customHeight="1">
      <c r="A10" s="44">
        <v>5</v>
      </c>
      <c r="B10" s="44" t="s">
        <v>20</v>
      </c>
      <c r="C10" s="3"/>
      <c r="D10" s="2">
        <v>43245</v>
      </c>
      <c r="E10" s="2">
        <v>43776</v>
      </c>
      <c r="F10" s="2">
        <f t="shared" si="1"/>
        <v>531</v>
      </c>
      <c r="G10" s="2">
        <v>0.54</v>
      </c>
      <c r="H10" s="2">
        <f t="shared" si="0"/>
        <v>286.74</v>
      </c>
      <c r="I10" s="2"/>
    </row>
    <row r="11" spans="1:9" ht="28.5" customHeight="1">
      <c r="A11" s="45"/>
      <c r="B11" s="46"/>
      <c r="C11" s="3" t="s">
        <v>69</v>
      </c>
      <c r="D11" s="2">
        <v>2259</v>
      </c>
      <c r="E11" s="2">
        <v>2342</v>
      </c>
      <c r="F11" s="2">
        <f>(E11-D11)*30</f>
        <v>2490</v>
      </c>
      <c r="G11" s="2">
        <v>0.54</v>
      </c>
      <c r="H11" s="2">
        <f t="shared" si="0"/>
        <v>1344.6000000000001</v>
      </c>
      <c r="I11" s="2"/>
    </row>
    <row r="12" spans="1:9" ht="28.5" customHeight="1">
      <c r="A12" s="46"/>
      <c r="B12" s="15" t="s">
        <v>36</v>
      </c>
      <c r="C12" s="3"/>
      <c r="D12" s="2"/>
      <c r="E12" s="2"/>
      <c r="F12" s="2">
        <f>F10+F11</f>
        <v>3021</v>
      </c>
      <c r="G12" s="2">
        <v>0.54</v>
      </c>
      <c r="H12" s="2">
        <f t="shared" si="0"/>
        <v>1631.3400000000001</v>
      </c>
      <c r="I12" s="2"/>
    </row>
    <row r="13" spans="1:9" ht="28.5" customHeight="1">
      <c r="A13" s="1">
        <v>6</v>
      </c>
      <c r="B13" s="3" t="s">
        <v>40</v>
      </c>
      <c r="C13" s="3"/>
      <c r="D13" s="2">
        <v>88988</v>
      </c>
      <c r="E13" s="2">
        <v>91140</v>
      </c>
      <c r="F13" s="2">
        <f t="shared" si="1"/>
        <v>2152</v>
      </c>
      <c r="G13" s="2">
        <v>0.54</v>
      </c>
      <c r="H13" s="2">
        <f t="shared" si="0"/>
        <v>1162.0800000000002</v>
      </c>
      <c r="I13" s="2"/>
    </row>
    <row r="14" spans="1:9" ht="28.5" customHeight="1">
      <c r="A14" s="1">
        <v>7</v>
      </c>
      <c r="B14" s="3" t="s">
        <v>164</v>
      </c>
      <c r="C14" s="3"/>
      <c r="D14" s="2">
        <v>21143</v>
      </c>
      <c r="E14" s="2">
        <v>24407</v>
      </c>
      <c r="F14" s="2">
        <f t="shared" si="1"/>
        <v>3264</v>
      </c>
      <c r="G14" s="2">
        <v>0.54</v>
      </c>
      <c r="H14" s="2">
        <f t="shared" si="0"/>
        <v>1762.5600000000002</v>
      </c>
      <c r="I14" s="2"/>
    </row>
    <row r="15" spans="1:9" ht="28.5" customHeight="1">
      <c r="A15" s="13">
        <v>8</v>
      </c>
      <c r="B15" s="13" t="s">
        <v>41</v>
      </c>
      <c r="C15" s="3"/>
      <c r="D15" s="16">
        <v>14428</v>
      </c>
      <c r="E15" s="16">
        <v>15078</v>
      </c>
      <c r="F15" s="16">
        <f t="shared" si="1"/>
        <v>650</v>
      </c>
      <c r="G15" s="2">
        <v>0.54</v>
      </c>
      <c r="H15" s="2">
        <f t="shared" si="0"/>
        <v>351</v>
      </c>
      <c r="I15" s="2"/>
    </row>
    <row r="16" spans="1:9" ht="28.5" customHeight="1">
      <c r="A16" s="2">
        <v>9</v>
      </c>
      <c r="B16" s="7" t="s">
        <v>42</v>
      </c>
      <c r="C16" s="7"/>
      <c r="D16" s="2">
        <v>25470</v>
      </c>
      <c r="E16" s="2">
        <v>25490</v>
      </c>
      <c r="F16" s="2">
        <f>E16-D16</f>
        <v>20</v>
      </c>
      <c r="G16" s="2">
        <v>0.54</v>
      </c>
      <c r="H16" s="2">
        <f t="shared" si="0"/>
        <v>10.8</v>
      </c>
      <c r="I16" s="2"/>
    </row>
    <row r="17" spans="1:9" ht="28.5" customHeight="1">
      <c r="A17" s="1">
        <v>10</v>
      </c>
      <c r="B17" s="3" t="s">
        <v>43</v>
      </c>
      <c r="C17" s="7"/>
      <c r="D17" s="2">
        <v>48583</v>
      </c>
      <c r="E17" s="2">
        <v>49747</v>
      </c>
      <c r="F17" s="2">
        <f>E17-D17</f>
        <v>1164</v>
      </c>
      <c r="G17" s="2">
        <v>0.54</v>
      </c>
      <c r="H17" s="2">
        <f t="shared" si="0"/>
        <v>628.5600000000001</v>
      </c>
      <c r="I17" s="2"/>
    </row>
    <row r="18" spans="1:9" ht="28.5" customHeight="1">
      <c r="A18" s="1">
        <v>11</v>
      </c>
      <c r="B18" s="9" t="s">
        <v>44</v>
      </c>
      <c r="C18" s="9"/>
      <c r="D18" s="2">
        <v>75810</v>
      </c>
      <c r="E18" s="2">
        <v>78982</v>
      </c>
      <c r="F18" s="2">
        <f>E18-D18</f>
        <v>3172</v>
      </c>
      <c r="G18" s="2">
        <v>0.54</v>
      </c>
      <c r="H18" s="2">
        <f t="shared" si="0"/>
        <v>1712.88</v>
      </c>
      <c r="I18" s="2"/>
    </row>
    <row r="19" spans="1:9" ht="28.5" customHeight="1">
      <c r="A19" s="1">
        <v>12</v>
      </c>
      <c r="B19" s="7" t="s">
        <v>27</v>
      </c>
      <c r="C19" s="7"/>
      <c r="D19" s="2">
        <v>128934</v>
      </c>
      <c r="E19" s="2">
        <v>131167</v>
      </c>
      <c r="F19" s="2">
        <f>E19-D19</f>
        <v>2233</v>
      </c>
      <c r="G19" s="2">
        <v>0.54</v>
      </c>
      <c r="H19" s="2">
        <f t="shared" si="0"/>
        <v>1205.8200000000002</v>
      </c>
      <c r="I19" s="7"/>
    </row>
    <row r="20" spans="1:9" ht="28.5" customHeight="1">
      <c r="A20" s="7"/>
      <c r="B20" s="7" t="s">
        <v>26</v>
      </c>
      <c r="C20" s="7"/>
      <c r="D20" s="7"/>
      <c r="E20" s="7"/>
      <c r="F20" s="2">
        <f>F7+F8+F9+F12+F13+F14+F15+F16+F17+F18+F19</f>
        <v>20914</v>
      </c>
      <c r="G20" s="2"/>
      <c r="H20" s="2">
        <f>H7+H8+H9+H12+H13+H14+H15+H16+H17+H18+H19</f>
        <v>11293.560000000001</v>
      </c>
      <c r="I20" s="2"/>
    </row>
    <row r="21" ht="14.25">
      <c r="F21" s="10"/>
    </row>
    <row r="22" spans="2:3" ht="14.25">
      <c r="B22" s="11"/>
      <c r="C22" s="11"/>
    </row>
    <row r="23" spans="2:8" ht="14.25">
      <c r="B23" s="26" t="s">
        <v>141</v>
      </c>
      <c r="H23" t="s">
        <v>142</v>
      </c>
    </row>
  </sheetData>
  <sheetProtection/>
  <mergeCells count="14">
    <mergeCell ref="A1:I1"/>
    <mergeCell ref="A2:I2"/>
    <mergeCell ref="A3:A4"/>
    <mergeCell ref="B3:B4"/>
    <mergeCell ref="D3:E3"/>
    <mergeCell ref="F3:F4"/>
    <mergeCell ref="I3:I4"/>
    <mergeCell ref="B5:B6"/>
    <mergeCell ref="G3:G4"/>
    <mergeCell ref="H3:H4"/>
    <mergeCell ref="A10:A12"/>
    <mergeCell ref="A6:A7"/>
    <mergeCell ref="B10:B11"/>
    <mergeCell ref="C3:C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F17" sqref="F17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27">
      <c r="A1" s="55"/>
      <c r="B1" s="55"/>
      <c r="C1" s="55"/>
      <c r="D1" s="55"/>
      <c r="E1" s="55"/>
      <c r="F1" s="55"/>
      <c r="G1" s="55"/>
      <c r="H1" s="55"/>
      <c r="I1" s="55"/>
    </row>
    <row r="2" spans="1:9" ht="20.25">
      <c r="A2" s="50" t="s">
        <v>176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53" t="s">
        <v>0</v>
      </c>
      <c r="B3" s="53" t="s">
        <v>1</v>
      </c>
      <c r="C3" s="23"/>
      <c r="D3" s="56" t="s">
        <v>4</v>
      </c>
      <c r="E3" s="57"/>
      <c r="F3" s="47" t="s">
        <v>30</v>
      </c>
      <c r="G3" s="47" t="s">
        <v>31</v>
      </c>
      <c r="H3" s="47" t="s">
        <v>38</v>
      </c>
      <c r="I3" s="53" t="s">
        <v>150</v>
      </c>
    </row>
    <row r="4" spans="1:9" ht="14.25">
      <c r="A4" s="54"/>
      <c r="B4" s="54"/>
      <c r="C4" s="1"/>
      <c r="D4" s="2" t="s">
        <v>12</v>
      </c>
      <c r="E4" s="2" t="s">
        <v>13</v>
      </c>
      <c r="F4" s="48"/>
      <c r="G4" s="48"/>
      <c r="H4" s="48"/>
      <c r="I4" s="54"/>
    </row>
    <row r="5" spans="1:9" ht="24.75" customHeight="1">
      <c r="A5" s="44">
        <v>1</v>
      </c>
      <c r="B5" s="44" t="s">
        <v>154</v>
      </c>
      <c r="C5" s="3" t="s">
        <v>56</v>
      </c>
      <c r="D5" s="2">
        <v>2235</v>
      </c>
      <c r="E5" s="2">
        <v>2278</v>
      </c>
      <c r="F5" s="2">
        <f>E5-D5</f>
        <v>43</v>
      </c>
      <c r="G5" s="2">
        <v>3.1</v>
      </c>
      <c r="H5" s="2">
        <f>F5*G5</f>
        <v>133.3</v>
      </c>
      <c r="I5" s="2"/>
    </row>
    <row r="6" spans="1:9" ht="24.75" customHeight="1">
      <c r="A6" s="46"/>
      <c r="B6" s="46"/>
      <c r="C6" s="3" t="s">
        <v>57</v>
      </c>
      <c r="D6" s="2"/>
      <c r="E6" s="2"/>
      <c r="F6" s="2"/>
      <c r="G6" s="2"/>
      <c r="H6" s="2"/>
      <c r="I6" s="2"/>
    </row>
    <row r="7" spans="1:9" ht="24.75" customHeight="1">
      <c r="A7" s="44">
        <v>2</v>
      </c>
      <c r="B7" s="44" t="s">
        <v>39</v>
      </c>
      <c r="C7" s="3" t="s">
        <v>56</v>
      </c>
      <c r="D7" s="2">
        <v>1232</v>
      </c>
      <c r="E7" s="2">
        <v>1285</v>
      </c>
      <c r="F7" s="2">
        <f aca="true" t="shared" si="0" ref="F7:F24">E7-D7</f>
        <v>53</v>
      </c>
      <c r="G7" s="2">
        <v>3.1</v>
      </c>
      <c r="H7" s="2">
        <f aca="true" t="shared" si="1" ref="H7:H24">F7*G7</f>
        <v>164.3</v>
      </c>
      <c r="I7" s="2"/>
    </row>
    <row r="8" spans="1:9" ht="22.5" customHeight="1">
      <c r="A8" s="46"/>
      <c r="B8" s="46"/>
      <c r="C8" s="3" t="s">
        <v>57</v>
      </c>
      <c r="D8" s="2">
        <v>4133</v>
      </c>
      <c r="E8" s="2">
        <v>4162</v>
      </c>
      <c r="F8" s="2">
        <f t="shared" si="0"/>
        <v>29</v>
      </c>
      <c r="G8" s="2">
        <v>3.1</v>
      </c>
      <c r="H8" s="2">
        <f t="shared" si="1"/>
        <v>89.9</v>
      </c>
      <c r="I8" s="2"/>
    </row>
    <row r="9" spans="1:9" ht="23.25" customHeight="1">
      <c r="A9" s="44">
        <v>3</v>
      </c>
      <c r="B9" s="44" t="s">
        <v>156</v>
      </c>
      <c r="C9" s="3" t="s">
        <v>56</v>
      </c>
      <c r="D9" s="2">
        <v>2098</v>
      </c>
      <c r="E9" s="2">
        <v>2113</v>
      </c>
      <c r="F9" s="2">
        <f t="shared" si="0"/>
        <v>15</v>
      </c>
      <c r="G9" s="2">
        <v>3.1</v>
      </c>
      <c r="H9" s="2">
        <f t="shared" si="1"/>
        <v>46.5</v>
      </c>
      <c r="I9" s="2"/>
    </row>
    <row r="10" spans="1:9" ht="24" customHeight="1">
      <c r="A10" s="46"/>
      <c r="B10" s="46"/>
      <c r="C10" s="3" t="s">
        <v>57</v>
      </c>
      <c r="D10" s="2">
        <v>49</v>
      </c>
      <c r="E10" s="2">
        <v>49</v>
      </c>
      <c r="F10" s="2">
        <f t="shared" si="0"/>
        <v>0</v>
      </c>
      <c r="G10" s="2">
        <v>3.1</v>
      </c>
      <c r="H10" s="2">
        <f t="shared" si="1"/>
        <v>0</v>
      </c>
      <c r="I10" s="2"/>
    </row>
    <row r="11" spans="1:9" ht="28.5" customHeight="1">
      <c r="A11" s="44">
        <v>4</v>
      </c>
      <c r="B11" s="44" t="s">
        <v>20</v>
      </c>
      <c r="C11" s="3" t="s">
        <v>56</v>
      </c>
      <c r="D11" s="2">
        <v>4016</v>
      </c>
      <c r="E11" s="2">
        <v>4089</v>
      </c>
      <c r="F11" s="2">
        <f t="shared" si="0"/>
        <v>73</v>
      </c>
      <c r="G11" s="2">
        <v>3.1</v>
      </c>
      <c r="H11" s="2">
        <f t="shared" si="1"/>
        <v>226.3</v>
      </c>
      <c r="I11" s="2"/>
    </row>
    <row r="12" spans="1:9" ht="24" customHeight="1">
      <c r="A12" s="46"/>
      <c r="B12" s="46"/>
      <c r="C12" s="3" t="s">
        <v>57</v>
      </c>
      <c r="D12" s="2">
        <v>515</v>
      </c>
      <c r="E12" s="2">
        <v>557</v>
      </c>
      <c r="F12" s="2">
        <f t="shared" si="0"/>
        <v>42</v>
      </c>
      <c r="G12" s="2">
        <v>3.1</v>
      </c>
      <c r="H12" s="2">
        <f t="shared" si="1"/>
        <v>130.20000000000002</v>
      </c>
      <c r="I12" s="2"/>
    </row>
    <row r="13" spans="1:9" ht="26.25" customHeight="1">
      <c r="A13" s="44">
        <v>5</v>
      </c>
      <c r="B13" s="44" t="s">
        <v>51</v>
      </c>
      <c r="C13" s="3" t="s">
        <v>56</v>
      </c>
      <c r="D13" s="2">
        <v>924</v>
      </c>
      <c r="E13" s="2">
        <v>927</v>
      </c>
      <c r="F13" s="2">
        <f t="shared" si="0"/>
        <v>3</v>
      </c>
      <c r="G13" s="2">
        <v>3.1</v>
      </c>
      <c r="H13" s="2">
        <f t="shared" si="1"/>
        <v>9.3</v>
      </c>
      <c r="I13" s="2"/>
    </row>
    <row r="14" spans="1:9" ht="24.75" customHeight="1">
      <c r="A14" s="46"/>
      <c r="B14" s="46"/>
      <c r="C14" s="3" t="s">
        <v>57</v>
      </c>
      <c r="D14" s="2"/>
      <c r="E14" s="2"/>
      <c r="F14" s="2"/>
      <c r="G14" s="2"/>
      <c r="H14" s="2"/>
      <c r="I14" s="2"/>
    </row>
    <row r="15" spans="1:9" ht="25.5" customHeight="1">
      <c r="A15" s="44">
        <v>6</v>
      </c>
      <c r="B15" s="44" t="s">
        <v>165</v>
      </c>
      <c r="C15" s="3" t="s">
        <v>56</v>
      </c>
      <c r="D15" s="2">
        <v>2740</v>
      </c>
      <c r="E15" s="2">
        <v>2790</v>
      </c>
      <c r="F15" s="2">
        <f t="shared" si="0"/>
        <v>50</v>
      </c>
      <c r="G15" s="2">
        <v>3.1</v>
      </c>
      <c r="H15" s="2">
        <f t="shared" si="1"/>
        <v>155</v>
      </c>
      <c r="I15" s="2"/>
    </row>
    <row r="16" spans="1:9" ht="26.25" customHeight="1">
      <c r="A16" s="46"/>
      <c r="B16" s="46"/>
      <c r="C16" s="3" t="s">
        <v>57</v>
      </c>
      <c r="D16" s="2">
        <v>112</v>
      </c>
      <c r="E16" s="2">
        <v>126</v>
      </c>
      <c r="F16" s="2">
        <f t="shared" si="0"/>
        <v>14</v>
      </c>
      <c r="G16" s="2">
        <v>3.1</v>
      </c>
      <c r="H16" s="2">
        <f t="shared" si="1"/>
        <v>43.4</v>
      </c>
      <c r="I16" s="2"/>
    </row>
    <row r="17" spans="1:9" ht="25.5" customHeight="1">
      <c r="A17" s="44">
        <v>7</v>
      </c>
      <c r="B17" s="44" t="s">
        <v>52</v>
      </c>
      <c r="C17" s="3" t="s">
        <v>56</v>
      </c>
      <c r="D17" s="2">
        <v>696</v>
      </c>
      <c r="E17" s="2">
        <v>710</v>
      </c>
      <c r="F17" s="2">
        <f t="shared" si="0"/>
        <v>14</v>
      </c>
      <c r="G17" s="2">
        <v>3.1</v>
      </c>
      <c r="H17" s="2">
        <f t="shared" si="1"/>
        <v>43.4</v>
      </c>
      <c r="I17" s="2"/>
    </row>
    <row r="18" spans="1:9" ht="24.75" customHeight="1">
      <c r="A18" s="46"/>
      <c r="B18" s="46"/>
      <c r="C18" s="3" t="s">
        <v>57</v>
      </c>
      <c r="D18" s="2">
        <v>3775</v>
      </c>
      <c r="E18" s="2">
        <v>3848</v>
      </c>
      <c r="F18" s="2">
        <f t="shared" si="0"/>
        <v>73</v>
      </c>
      <c r="G18" s="2">
        <v>3.1</v>
      </c>
      <c r="H18" s="2">
        <f t="shared" si="1"/>
        <v>226.3</v>
      </c>
      <c r="I18" s="2"/>
    </row>
    <row r="19" spans="1:9" ht="25.5" customHeight="1">
      <c r="A19" s="44">
        <v>8</v>
      </c>
      <c r="B19" s="44" t="s">
        <v>53</v>
      </c>
      <c r="C19" s="3" t="s">
        <v>56</v>
      </c>
      <c r="D19" s="2">
        <v>3298</v>
      </c>
      <c r="E19" s="2">
        <v>3318</v>
      </c>
      <c r="F19" s="2">
        <f t="shared" si="0"/>
        <v>20</v>
      </c>
      <c r="G19" s="2">
        <v>3.1</v>
      </c>
      <c r="H19" s="2">
        <f>F19*G20</f>
        <v>62</v>
      </c>
      <c r="I19" s="2"/>
    </row>
    <row r="20" spans="1:9" ht="24" customHeight="1">
      <c r="A20" s="46"/>
      <c r="B20" s="46"/>
      <c r="C20" s="3" t="s">
        <v>57</v>
      </c>
      <c r="D20" s="2">
        <v>275</v>
      </c>
      <c r="E20" s="2">
        <v>290</v>
      </c>
      <c r="F20" s="2">
        <f t="shared" si="0"/>
        <v>15</v>
      </c>
      <c r="G20" s="2">
        <v>3.1</v>
      </c>
      <c r="H20" s="2">
        <f>F20*G21</f>
        <v>46.5</v>
      </c>
      <c r="I20" s="2"/>
    </row>
    <row r="21" spans="1:9" ht="26.25" customHeight="1">
      <c r="A21" s="44">
        <v>9</v>
      </c>
      <c r="B21" s="44" t="s">
        <v>54</v>
      </c>
      <c r="C21" s="3" t="s">
        <v>56</v>
      </c>
      <c r="D21" s="2">
        <v>2754</v>
      </c>
      <c r="E21" s="2">
        <v>2796</v>
      </c>
      <c r="F21" s="2">
        <f t="shared" si="0"/>
        <v>42</v>
      </c>
      <c r="G21" s="2">
        <v>3.1</v>
      </c>
      <c r="H21" s="2">
        <f t="shared" si="1"/>
        <v>130.20000000000002</v>
      </c>
      <c r="I21" s="2"/>
    </row>
    <row r="22" spans="1:9" ht="24.75" customHeight="1">
      <c r="A22" s="46"/>
      <c r="B22" s="46"/>
      <c r="C22" s="3" t="s">
        <v>62</v>
      </c>
      <c r="D22" s="2">
        <v>282</v>
      </c>
      <c r="E22" s="2">
        <v>294</v>
      </c>
      <c r="F22" s="2">
        <f t="shared" si="0"/>
        <v>12</v>
      </c>
      <c r="G22" s="2">
        <v>3.1</v>
      </c>
      <c r="H22" s="2">
        <f t="shared" si="1"/>
        <v>37.2</v>
      </c>
      <c r="I22" s="2"/>
    </row>
    <row r="23" spans="1:9" ht="24.75" customHeight="1">
      <c r="A23" s="44">
        <v>10</v>
      </c>
      <c r="B23" s="44" t="s">
        <v>55</v>
      </c>
      <c r="C23" s="3" t="s">
        <v>63</v>
      </c>
      <c r="D23" s="2">
        <v>3135</v>
      </c>
      <c r="E23" s="2">
        <v>3233</v>
      </c>
      <c r="F23" s="2">
        <f t="shared" si="0"/>
        <v>98</v>
      </c>
      <c r="G23" s="2">
        <v>3.1</v>
      </c>
      <c r="H23" s="2">
        <f t="shared" si="1"/>
        <v>303.8</v>
      </c>
      <c r="I23" s="2"/>
    </row>
    <row r="24" spans="1:9" ht="24" customHeight="1">
      <c r="A24" s="46"/>
      <c r="B24" s="46"/>
      <c r="C24" s="3" t="s">
        <v>64</v>
      </c>
      <c r="D24" s="3">
        <v>180</v>
      </c>
      <c r="E24" s="3">
        <v>202</v>
      </c>
      <c r="F24" s="2">
        <f t="shared" si="0"/>
        <v>22</v>
      </c>
      <c r="G24" s="2">
        <v>3.1</v>
      </c>
      <c r="H24" s="2">
        <f t="shared" si="1"/>
        <v>68.2</v>
      </c>
      <c r="I24" s="7"/>
    </row>
    <row r="25" spans="1:9" ht="24" customHeight="1">
      <c r="A25" s="7"/>
      <c r="B25" s="7" t="s">
        <v>14</v>
      </c>
      <c r="C25" s="7"/>
      <c r="D25" s="2"/>
      <c r="E25" s="2"/>
      <c r="F25" s="2">
        <f>SUM(F5:F24)</f>
        <v>618</v>
      </c>
      <c r="G25" s="2"/>
      <c r="H25" s="2">
        <f>SUM(H5:H24)</f>
        <v>1915.8</v>
      </c>
      <c r="I25" s="2"/>
    </row>
    <row r="27" spans="2:3" ht="14.25">
      <c r="B27" s="11"/>
      <c r="C27" s="11"/>
    </row>
    <row r="28" spans="2:8" ht="14.25">
      <c r="B28" t="s">
        <v>141</v>
      </c>
      <c r="H28" t="s">
        <v>142</v>
      </c>
    </row>
  </sheetData>
  <sheetProtection/>
  <mergeCells count="29">
    <mergeCell ref="A1:I1"/>
    <mergeCell ref="A2:I2"/>
    <mergeCell ref="A3:A4"/>
    <mergeCell ref="B3:B4"/>
    <mergeCell ref="D3:E3"/>
    <mergeCell ref="I3:I4"/>
    <mergeCell ref="F3:F4"/>
    <mergeCell ref="G3:G4"/>
    <mergeCell ref="H3:H4"/>
    <mergeCell ref="A19:A20"/>
    <mergeCell ref="A21:A22"/>
    <mergeCell ref="A23:A24"/>
    <mergeCell ref="B5:B6"/>
    <mergeCell ref="B9:B10"/>
    <mergeCell ref="B13:B14"/>
    <mergeCell ref="B15:B16"/>
    <mergeCell ref="B7:B8"/>
    <mergeCell ref="B11:B12"/>
    <mergeCell ref="A17:A18"/>
    <mergeCell ref="B19:B20"/>
    <mergeCell ref="B21:B22"/>
    <mergeCell ref="B23:B24"/>
    <mergeCell ref="B17:B18"/>
    <mergeCell ref="A5:A6"/>
    <mergeCell ref="A9:A10"/>
    <mergeCell ref="A13:A14"/>
    <mergeCell ref="A15:A16"/>
    <mergeCell ref="A7:A8"/>
    <mergeCell ref="A11:A12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3" t="s">
        <v>177</v>
      </c>
      <c r="B1" s="63"/>
      <c r="C1" s="63"/>
      <c r="D1" s="63"/>
      <c r="E1" s="63"/>
      <c r="F1" s="63"/>
      <c r="G1" s="63"/>
      <c r="H1" s="63"/>
    </row>
    <row r="2" spans="1:8" ht="30" customHeight="1">
      <c r="A2" s="3" t="s">
        <v>78</v>
      </c>
      <c r="B2" s="3" t="s">
        <v>79</v>
      </c>
      <c r="C2" s="7" t="s">
        <v>80</v>
      </c>
      <c r="D2" s="7" t="s">
        <v>81</v>
      </c>
      <c r="E2" s="7" t="s">
        <v>82</v>
      </c>
      <c r="F2" s="3" t="s">
        <v>83</v>
      </c>
      <c r="G2" s="3" t="s">
        <v>84</v>
      </c>
      <c r="H2" s="3" t="s">
        <v>151</v>
      </c>
    </row>
    <row r="3" spans="1:8" ht="30" customHeight="1">
      <c r="A3" s="3">
        <v>1</v>
      </c>
      <c r="B3" s="3" t="s">
        <v>85</v>
      </c>
      <c r="C3" s="3">
        <v>24875</v>
      </c>
      <c r="D3" s="3">
        <v>26346</v>
      </c>
      <c r="E3" s="3">
        <f aca="true" t="shared" si="0" ref="E3:E13">D3-C3</f>
        <v>1471</v>
      </c>
      <c r="F3" s="3">
        <v>0.54</v>
      </c>
      <c r="G3" s="3">
        <f aca="true" t="shared" si="1" ref="G3:G13">E3*F3</f>
        <v>794.34</v>
      </c>
      <c r="H3" s="3"/>
    </row>
    <row r="4" spans="1:8" ht="30" customHeight="1">
      <c r="A4" s="3">
        <v>2</v>
      </c>
      <c r="B4" s="3" t="s">
        <v>86</v>
      </c>
      <c r="C4" s="3">
        <v>13787</v>
      </c>
      <c r="D4" s="3">
        <v>14241</v>
      </c>
      <c r="E4" s="3">
        <f t="shared" si="0"/>
        <v>454</v>
      </c>
      <c r="F4" s="3">
        <v>0.54</v>
      </c>
      <c r="G4" s="3">
        <f t="shared" si="1"/>
        <v>245.16000000000003</v>
      </c>
      <c r="H4" s="3"/>
    </row>
    <row r="5" spans="1:8" ht="30" customHeight="1">
      <c r="A5" s="3">
        <v>3</v>
      </c>
      <c r="B5" s="3" t="s">
        <v>87</v>
      </c>
      <c r="C5" s="3">
        <v>29664</v>
      </c>
      <c r="D5" s="3">
        <v>30506</v>
      </c>
      <c r="E5" s="3">
        <f t="shared" si="0"/>
        <v>842</v>
      </c>
      <c r="F5" s="3">
        <v>0.54</v>
      </c>
      <c r="G5" s="3">
        <f t="shared" si="1"/>
        <v>454.68</v>
      </c>
      <c r="H5" s="3"/>
    </row>
    <row r="6" spans="1:8" ht="30" customHeight="1">
      <c r="A6" s="3">
        <v>4</v>
      </c>
      <c r="B6" s="3" t="s">
        <v>157</v>
      </c>
      <c r="C6" s="3">
        <v>4892</v>
      </c>
      <c r="D6" s="3">
        <v>5113</v>
      </c>
      <c r="E6" s="3">
        <f t="shared" si="0"/>
        <v>221</v>
      </c>
      <c r="F6" s="3">
        <v>0.54</v>
      </c>
      <c r="G6" s="3">
        <f t="shared" si="1"/>
        <v>119.34</v>
      </c>
      <c r="H6" s="3"/>
    </row>
    <row r="7" spans="1:8" ht="30" customHeight="1">
      <c r="A7" s="3">
        <v>5</v>
      </c>
      <c r="B7" s="3" t="s">
        <v>135</v>
      </c>
      <c r="C7" s="3">
        <v>36335</v>
      </c>
      <c r="D7" s="3">
        <v>39551</v>
      </c>
      <c r="E7" s="3">
        <f t="shared" si="0"/>
        <v>3216</v>
      </c>
      <c r="F7" s="3">
        <v>0.54</v>
      </c>
      <c r="G7" s="3">
        <f t="shared" si="1"/>
        <v>1736.64</v>
      </c>
      <c r="H7" s="3"/>
    </row>
    <row r="8" spans="1:8" ht="30" customHeight="1">
      <c r="A8" s="3">
        <v>6</v>
      </c>
      <c r="B8" s="12" t="s">
        <v>66</v>
      </c>
      <c r="C8" s="3">
        <v>18602</v>
      </c>
      <c r="D8" s="3">
        <v>19124</v>
      </c>
      <c r="E8" s="3">
        <f t="shared" si="0"/>
        <v>522</v>
      </c>
      <c r="F8" s="3">
        <v>0.54</v>
      </c>
      <c r="G8" s="3">
        <f t="shared" si="1"/>
        <v>281.88</v>
      </c>
      <c r="H8" s="3"/>
    </row>
    <row r="9" spans="1:8" ht="30" customHeight="1">
      <c r="A9" s="3">
        <v>7</v>
      </c>
      <c r="B9" s="12" t="s">
        <v>67</v>
      </c>
      <c r="C9" s="3">
        <v>10955</v>
      </c>
      <c r="D9" s="3">
        <v>11350</v>
      </c>
      <c r="E9" s="3">
        <f t="shared" si="0"/>
        <v>395</v>
      </c>
      <c r="F9" s="3">
        <v>0.54</v>
      </c>
      <c r="G9" s="3">
        <f t="shared" si="1"/>
        <v>213.3</v>
      </c>
      <c r="H9" s="3"/>
    </row>
    <row r="10" spans="1:8" ht="30" customHeight="1">
      <c r="A10" s="3">
        <v>8</v>
      </c>
      <c r="B10" s="3" t="s">
        <v>99</v>
      </c>
      <c r="C10" s="3">
        <v>16014</v>
      </c>
      <c r="D10" s="3">
        <v>16510</v>
      </c>
      <c r="E10" s="3">
        <f t="shared" si="0"/>
        <v>496</v>
      </c>
      <c r="F10" s="3">
        <v>0.54</v>
      </c>
      <c r="G10" s="3">
        <f t="shared" si="1"/>
        <v>267.84000000000003</v>
      </c>
      <c r="H10" s="3"/>
    </row>
    <row r="11" spans="1:8" ht="30" customHeight="1">
      <c r="A11" s="3">
        <v>9</v>
      </c>
      <c r="B11" s="38" t="s">
        <v>168</v>
      </c>
      <c r="C11" s="3">
        <v>253</v>
      </c>
      <c r="D11" s="3">
        <v>466</v>
      </c>
      <c r="E11" s="3">
        <f t="shared" si="0"/>
        <v>213</v>
      </c>
      <c r="F11" s="3">
        <v>0.54</v>
      </c>
      <c r="G11" s="3">
        <f t="shared" si="1"/>
        <v>115.02000000000001</v>
      </c>
      <c r="H11" s="3"/>
    </row>
    <row r="12" spans="1:8" ht="30" customHeight="1">
      <c r="A12" s="3">
        <v>10</v>
      </c>
      <c r="B12" s="38" t="s">
        <v>169</v>
      </c>
      <c r="C12" s="3">
        <v>274</v>
      </c>
      <c r="D12" s="3">
        <v>465</v>
      </c>
      <c r="E12" s="3">
        <f t="shared" si="0"/>
        <v>191</v>
      </c>
      <c r="F12" s="3">
        <v>0.54</v>
      </c>
      <c r="G12" s="3">
        <f t="shared" si="1"/>
        <v>103.14</v>
      </c>
      <c r="H12" s="3"/>
    </row>
    <row r="13" spans="1:8" ht="30" customHeight="1">
      <c r="A13" s="3">
        <v>11</v>
      </c>
      <c r="B13" s="38" t="s">
        <v>170</v>
      </c>
      <c r="C13" s="3">
        <v>446</v>
      </c>
      <c r="D13" s="3">
        <v>766</v>
      </c>
      <c r="E13" s="3">
        <f t="shared" si="0"/>
        <v>320</v>
      </c>
      <c r="F13" s="3">
        <v>0.54</v>
      </c>
      <c r="G13" s="3">
        <f t="shared" si="1"/>
        <v>172.8</v>
      </c>
      <c r="H13" s="3"/>
    </row>
    <row r="14" spans="1:8" ht="30" customHeight="1">
      <c r="A14" s="3">
        <v>12</v>
      </c>
      <c r="B14" s="3"/>
      <c r="C14" s="3"/>
      <c r="D14" s="3"/>
      <c r="E14" s="3"/>
      <c r="F14" s="3"/>
      <c r="G14" s="3"/>
      <c r="H14" s="3"/>
    </row>
    <row r="15" spans="1:8" ht="30" customHeight="1">
      <c r="A15" s="3">
        <v>13</v>
      </c>
      <c r="B15" s="3"/>
      <c r="C15" s="3"/>
      <c r="D15" s="3"/>
      <c r="E15" s="3"/>
      <c r="F15" s="3"/>
      <c r="G15" s="3"/>
      <c r="H15" s="3"/>
    </row>
    <row r="16" spans="1:8" ht="30" customHeight="1">
      <c r="A16" s="3">
        <v>14</v>
      </c>
      <c r="B16" s="3"/>
      <c r="C16" s="3"/>
      <c r="D16" s="3"/>
      <c r="E16" s="3"/>
      <c r="F16" s="3"/>
      <c r="G16" s="3"/>
      <c r="H16" s="3"/>
    </row>
    <row r="17" spans="1:8" ht="30" customHeight="1">
      <c r="A17" s="3">
        <v>15</v>
      </c>
      <c r="B17" s="3"/>
      <c r="C17" s="3"/>
      <c r="D17" s="3"/>
      <c r="E17" s="3"/>
      <c r="F17" s="3"/>
      <c r="G17" s="3"/>
      <c r="H17" s="3"/>
    </row>
    <row r="18" spans="1:8" ht="30" customHeight="1">
      <c r="A18" s="3">
        <v>16</v>
      </c>
      <c r="B18" s="3" t="s">
        <v>88</v>
      </c>
      <c r="C18" s="3"/>
      <c r="D18" s="3"/>
      <c r="E18" s="3">
        <f>SUM(E3:E17)</f>
        <v>8341</v>
      </c>
      <c r="F18" s="3"/>
      <c r="G18" s="3">
        <f>SUM(G3:G17)</f>
        <v>4504.140000000001</v>
      </c>
      <c r="H18" s="3"/>
    </row>
    <row r="20" ht="14.25">
      <c r="A20" t="s">
        <v>77</v>
      </c>
    </row>
    <row r="21" spans="2:7" ht="14.25">
      <c r="B21" t="s">
        <v>141</v>
      </c>
      <c r="G21" t="s">
        <v>142</v>
      </c>
    </row>
  </sheetData>
  <sheetProtection/>
  <mergeCells count="1">
    <mergeCell ref="A1:H1"/>
  </mergeCells>
  <printOptions horizontalCentered="1"/>
  <pageMargins left="0.7480314960629921" right="0.7480314960629921" top="1.24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5">
      <selection activeCell="E12" sqref="E12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3" t="s">
        <v>178</v>
      </c>
      <c r="B1" s="63"/>
      <c r="C1" s="63"/>
      <c r="D1" s="63"/>
      <c r="E1" s="63"/>
      <c r="F1" s="63"/>
      <c r="G1" s="63"/>
      <c r="H1" s="63"/>
    </row>
    <row r="2" spans="1:8" ht="30" customHeight="1">
      <c r="A2" s="3" t="s">
        <v>89</v>
      </c>
      <c r="B2" s="3" t="s">
        <v>90</v>
      </c>
      <c r="C2" s="7" t="s">
        <v>91</v>
      </c>
      <c r="D2" s="7" t="s">
        <v>92</v>
      </c>
      <c r="E2" s="7" t="s">
        <v>93</v>
      </c>
      <c r="F2" s="3" t="s">
        <v>94</v>
      </c>
      <c r="G2" s="3" t="s">
        <v>95</v>
      </c>
      <c r="H2" s="3" t="s">
        <v>150</v>
      </c>
    </row>
    <row r="3" spans="1:8" ht="30" customHeight="1">
      <c r="A3" s="3">
        <v>1</v>
      </c>
      <c r="B3" s="3" t="s">
        <v>96</v>
      </c>
      <c r="C3" s="3">
        <v>25680</v>
      </c>
      <c r="D3" s="3">
        <v>26607</v>
      </c>
      <c r="E3" s="3">
        <f>D3-C3</f>
        <v>927</v>
      </c>
      <c r="F3" s="3">
        <v>0.54</v>
      </c>
      <c r="G3" s="3">
        <f>E3*F3</f>
        <v>500.58000000000004</v>
      </c>
      <c r="H3" s="3"/>
    </row>
    <row r="4" spans="1:8" ht="30" customHeight="1">
      <c r="A4" s="3">
        <v>2</v>
      </c>
      <c r="B4" s="3" t="s">
        <v>97</v>
      </c>
      <c r="C4" s="3">
        <v>54311</v>
      </c>
      <c r="D4" s="3">
        <v>56582</v>
      </c>
      <c r="E4" s="3">
        <f aca="true" t="shared" si="0" ref="E4:E17">D4-C4</f>
        <v>2271</v>
      </c>
      <c r="F4" s="3">
        <v>0.54</v>
      </c>
      <c r="G4" s="3">
        <f aca="true" t="shared" si="1" ref="G4:G18">E4*F4</f>
        <v>1226.3400000000001</v>
      </c>
      <c r="H4" s="3"/>
    </row>
    <row r="5" spans="1:8" ht="30" customHeight="1">
      <c r="A5" s="3">
        <v>3</v>
      </c>
      <c r="B5" s="3" t="s">
        <v>98</v>
      </c>
      <c r="C5" s="3">
        <v>25831</v>
      </c>
      <c r="D5" s="3">
        <v>26710</v>
      </c>
      <c r="E5" s="3">
        <f t="shared" si="0"/>
        <v>879</v>
      </c>
      <c r="F5" s="3">
        <v>0.54</v>
      </c>
      <c r="G5" s="3">
        <f t="shared" si="1"/>
        <v>474.66</v>
      </c>
      <c r="H5" s="3"/>
    </row>
    <row r="6" spans="1:8" ht="30" customHeight="1">
      <c r="A6" s="3">
        <v>4</v>
      </c>
      <c r="B6" s="3" t="s">
        <v>132</v>
      </c>
      <c r="C6" s="3">
        <v>48815</v>
      </c>
      <c r="D6" s="3">
        <v>49946</v>
      </c>
      <c r="E6" s="3">
        <f t="shared" si="0"/>
        <v>1131</v>
      </c>
      <c r="F6" s="3">
        <v>0.54</v>
      </c>
      <c r="G6" s="3">
        <f t="shared" si="1"/>
        <v>610.74</v>
      </c>
      <c r="H6" s="3"/>
    </row>
    <row r="7" spans="1:8" ht="30" customHeight="1">
      <c r="A7" s="3">
        <v>5</v>
      </c>
      <c r="B7" s="3" t="s">
        <v>100</v>
      </c>
      <c r="C7" s="3">
        <v>31485</v>
      </c>
      <c r="D7" s="3">
        <v>32844</v>
      </c>
      <c r="E7" s="3">
        <f t="shared" si="0"/>
        <v>1359</v>
      </c>
      <c r="F7" s="3">
        <v>0.54</v>
      </c>
      <c r="G7" s="3">
        <f t="shared" si="1"/>
        <v>733.86</v>
      </c>
      <c r="H7" s="3"/>
    </row>
    <row r="8" spans="1:8" ht="30" customHeight="1">
      <c r="A8" s="3">
        <v>6</v>
      </c>
      <c r="B8" s="3" t="s">
        <v>131</v>
      </c>
      <c r="C8" s="3">
        <v>38311</v>
      </c>
      <c r="D8" s="3">
        <v>39682</v>
      </c>
      <c r="E8" s="3">
        <f t="shared" si="0"/>
        <v>1371</v>
      </c>
      <c r="F8" s="3">
        <v>0.54</v>
      </c>
      <c r="G8" s="3">
        <f t="shared" si="1"/>
        <v>740.34</v>
      </c>
      <c r="H8" s="3"/>
    </row>
    <row r="9" spans="1:8" ht="30" customHeight="1">
      <c r="A9" s="3">
        <v>7</v>
      </c>
      <c r="B9" s="3" t="s">
        <v>101</v>
      </c>
      <c r="C9" s="3">
        <v>31021</v>
      </c>
      <c r="D9" s="3">
        <v>33870</v>
      </c>
      <c r="E9" s="3">
        <f t="shared" si="0"/>
        <v>2849</v>
      </c>
      <c r="F9" s="3">
        <v>0.54</v>
      </c>
      <c r="G9" s="3">
        <f t="shared" si="1"/>
        <v>1538.46</v>
      </c>
      <c r="H9" s="3"/>
    </row>
    <row r="10" spans="1:8" ht="30" customHeight="1">
      <c r="A10" s="3">
        <v>8</v>
      </c>
      <c r="B10" s="3" t="s">
        <v>102</v>
      </c>
      <c r="C10" s="3">
        <v>30525</v>
      </c>
      <c r="D10" s="3">
        <v>32115</v>
      </c>
      <c r="E10" s="3">
        <f t="shared" si="0"/>
        <v>1590</v>
      </c>
      <c r="F10" s="3">
        <v>0.54</v>
      </c>
      <c r="G10" s="3">
        <f t="shared" si="1"/>
        <v>858.6</v>
      </c>
      <c r="H10" s="3"/>
    </row>
    <row r="11" spans="1:8" ht="30" customHeight="1">
      <c r="A11" s="3">
        <v>9</v>
      </c>
      <c r="B11" s="3" t="s">
        <v>103</v>
      </c>
      <c r="C11" s="3">
        <v>44569</v>
      </c>
      <c r="D11" s="3">
        <v>47586</v>
      </c>
      <c r="E11" s="3">
        <f t="shared" si="0"/>
        <v>3017</v>
      </c>
      <c r="F11" s="3">
        <v>0.54</v>
      </c>
      <c r="G11" s="3">
        <f t="shared" si="1"/>
        <v>1629.18</v>
      </c>
      <c r="H11" s="3"/>
    </row>
    <row r="12" spans="1:8" ht="30" customHeight="1">
      <c r="A12" s="3">
        <v>10</v>
      </c>
      <c r="B12" s="3" t="s">
        <v>104</v>
      </c>
      <c r="C12" s="3">
        <v>71981</v>
      </c>
      <c r="D12" s="3">
        <v>75941</v>
      </c>
      <c r="E12" s="3">
        <f t="shared" si="0"/>
        <v>3960</v>
      </c>
      <c r="F12" s="3">
        <v>0.54</v>
      </c>
      <c r="G12" s="3">
        <f t="shared" si="1"/>
        <v>2138.4</v>
      </c>
      <c r="H12" s="3"/>
    </row>
    <row r="13" spans="1:8" ht="30" customHeight="1">
      <c r="A13" s="3">
        <v>11</v>
      </c>
      <c r="B13" s="3" t="s">
        <v>137</v>
      </c>
      <c r="C13" s="3">
        <v>51531</v>
      </c>
      <c r="D13" s="3">
        <v>54141</v>
      </c>
      <c r="E13" s="3">
        <f t="shared" si="0"/>
        <v>2610</v>
      </c>
      <c r="F13" s="3">
        <v>0.54</v>
      </c>
      <c r="G13" s="3">
        <f t="shared" si="1"/>
        <v>1409.4</v>
      </c>
      <c r="H13" s="3"/>
    </row>
    <row r="14" spans="1:8" ht="30" customHeight="1">
      <c r="A14" s="3">
        <v>12</v>
      </c>
      <c r="B14" s="3" t="s">
        <v>105</v>
      </c>
      <c r="C14" s="3">
        <v>73785</v>
      </c>
      <c r="D14" s="3">
        <v>77582</v>
      </c>
      <c r="E14" s="3">
        <f t="shared" si="0"/>
        <v>3797</v>
      </c>
      <c r="F14" s="3">
        <v>0.54</v>
      </c>
      <c r="G14" s="3">
        <f t="shared" si="1"/>
        <v>2050.38</v>
      </c>
      <c r="H14" s="3"/>
    </row>
    <row r="15" spans="1:8" ht="30" customHeight="1">
      <c r="A15" s="3">
        <v>13</v>
      </c>
      <c r="B15" s="3" t="s">
        <v>106</v>
      </c>
      <c r="C15" s="3">
        <v>35037</v>
      </c>
      <c r="D15" s="3">
        <v>36597</v>
      </c>
      <c r="E15" s="3">
        <f t="shared" si="0"/>
        <v>1560</v>
      </c>
      <c r="F15" s="3">
        <v>0.54</v>
      </c>
      <c r="G15" s="3">
        <f t="shared" si="1"/>
        <v>842.4000000000001</v>
      </c>
      <c r="H15" s="3"/>
    </row>
    <row r="16" spans="1:8" ht="30" customHeight="1">
      <c r="A16" s="3">
        <v>14</v>
      </c>
      <c r="B16" s="3" t="s">
        <v>107</v>
      </c>
      <c r="C16" s="3">
        <v>28002</v>
      </c>
      <c r="D16" s="3">
        <v>28909</v>
      </c>
      <c r="E16" s="3">
        <f t="shared" si="0"/>
        <v>907</v>
      </c>
      <c r="F16" s="3">
        <v>0.54</v>
      </c>
      <c r="G16" s="3">
        <f t="shared" si="1"/>
        <v>489.78000000000003</v>
      </c>
      <c r="H16" s="3"/>
    </row>
    <row r="17" spans="1:8" ht="30" customHeight="1">
      <c r="A17" s="5">
        <v>15</v>
      </c>
      <c r="B17" s="5" t="s">
        <v>108</v>
      </c>
      <c r="C17" s="5">
        <v>16609</v>
      </c>
      <c r="D17" s="5">
        <v>17997</v>
      </c>
      <c r="E17" s="3">
        <f t="shared" si="0"/>
        <v>1388</v>
      </c>
      <c r="F17" s="3">
        <v>0.54</v>
      </c>
      <c r="G17" s="3">
        <f t="shared" si="1"/>
        <v>749.5200000000001</v>
      </c>
      <c r="H17" s="7"/>
    </row>
    <row r="18" spans="1:8" ht="30" customHeight="1">
      <c r="A18" s="5">
        <v>16</v>
      </c>
      <c r="B18" s="5" t="s">
        <v>109</v>
      </c>
      <c r="C18" s="5">
        <v>1074</v>
      </c>
      <c r="D18" s="5">
        <v>1133</v>
      </c>
      <c r="E18" s="3">
        <f>(D18-C18)*40</f>
        <v>2360</v>
      </c>
      <c r="F18" s="3">
        <v>0.54</v>
      </c>
      <c r="G18" s="3">
        <f t="shared" si="1"/>
        <v>1274.4</v>
      </c>
      <c r="H18" s="7"/>
    </row>
    <row r="19" spans="1:8" ht="30" customHeight="1">
      <c r="A19" s="5">
        <v>17</v>
      </c>
      <c r="B19" s="5" t="s">
        <v>110</v>
      </c>
      <c r="C19" s="5"/>
      <c r="D19" s="5">
        <v>998</v>
      </c>
      <c r="E19" s="3">
        <f>SUM(E3:E18)</f>
        <v>31976</v>
      </c>
      <c r="F19" s="3"/>
      <c r="G19" s="3">
        <f>SUM(G3:G18)</f>
        <v>17267.04</v>
      </c>
      <c r="H19" s="7"/>
    </row>
    <row r="20" spans="1:8" ht="14.25">
      <c r="A20" t="s">
        <v>111</v>
      </c>
      <c r="C20" s="11"/>
      <c r="D20" s="11"/>
      <c r="E20" s="11"/>
      <c r="F20" s="11"/>
      <c r="G20" s="11"/>
      <c r="H20" s="11"/>
    </row>
    <row r="21" spans="2:7" ht="14.25">
      <c r="B21" s="27" t="s">
        <v>143</v>
      </c>
      <c r="G21" t="s">
        <v>142</v>
      </c>
    </row>
    <row r="22" ht="14.25">
      <c r="B22" s="27"/>
    </row>
  </sheetData>
  <sheetProtection/>
  <mergeCells count="1">
    <mergeCell ref="A1:H1"/>
  </mergeCells>
  <printOptions horizontalCentered="1"/>
  <pageMargins left="0.7480314960629921" right="0.7480314960629921" top="1.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8">
      <selection activeCell="E6" sqref="E6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3" t="s">
        <v>179</v>
      </c>
      <c r="B1" s="63"/>
      <c r="C1" s="63"/>
      <c r="D1" s="63"/>
      <c r="E1" s="63"/>
      <c r="F1" s="63"/>
      <c r="G1" s="63"/>
      <c r="H1" s="63"/>
    </row>
    <row r="2" spans="1:8" ht="30" customHeight="1">
      <c r="A2" s="3" t="s">
        <v>112</v>
      </c>
      <c r="B2" s="3" t="s">
        <v>113</v>
      </c>
      <c r="C2" s="7" t="s">
        <v>114</v>
      </c>
      <c r="D2" s="7" t="s">
        <v>115</v>
      </c>
      <c r="E2" s="7" t="s">
        <v>116</v>
      </c>
      <c r="F2" s="3" t="s">
        <v>117</v>
      </c>
      <c r="G2" s="3" t="s">
        <v>118</v>
      </c>
      <c r="H2" s="3" t="s">
        <v>150</v>
      </c>
    </row>
    <row r="3" spans="1:8" ht="30" customHeight="1">
      <c r="A3" s="3">
        <v>1</v>
      </c>
      <c r="B3" s="3" t="s">
        <v>145</v>
      </c>
      <c r="C3" s="3">
        <v>161</v>
      </c>
      <c r="D3" s="3">
        <v>164</v>
      </c>
      <c r="E3" s="3">
        <f>D3-C3</f>
        <v>3</v>
      </c>
      <c r="F3" s="3">
        <v>3.1</v>
      </c>
      <c r="G3" s="3">
        <f>E3*F3</f>
        <v>9.3</v>
      </c>
      <c r="H3" s="3"/>
    </row>
    <row r="4" spans="1:8" ht="30" customHeight="1">
      <c r="A4" s="3">
        <v>2</v>
      </c>
      <c r="B4" s="3" t="s">
        <v>119</v>
      </c>
      <c r="C4" s="3">
        <v>158</v>
      </c>
      <c r="D4" s="3">
        <v>163</v>
      </c>
      <c r="E4" s="3">
        <f aca="true" t="shared" si="0" ref="E4:E18">D4-C4</f>
        <v>5</v>
      </c>
      <c r="F4" s="3">
        <v>3.1</v>
      </c>
      <c r="G4" s="3">
        <f aca="true" t="shared" si="1" ref="G4:G18">E4*F4</f>
        <v>15.5</v>
      </c>
      <c r="H4" s="3"/>
    </row>
    <row r="5" spans="1:8" ht="30" customHeight="1">
      <c r="A5" s="3">
        <v>3</v>
      </c>
      <c r="B5" s="3" t="s">
        <v>144</v>
      </c>
      <c r="C5" s="3">
        <v>113</v>
      </c>
      <c r="D5" s="3">
        <v>115</v>
      </c>
      <c r="E5" s="3">
        <f t="shared" si="0"/>
        <v>2</v>
      </c>
      <c r="F5" s="3">
        <v>3.1</v>
      </c>
      <c r="G5" s="3">
        <f t="shared" si="1"/>
        <v>6.2</v>
      </c>
      <c r="H5" s="3"/>
    </row>
    <row r="6" spans="1:8" ht="30" customHeight="1">
      <c r="A6" s="3">
        <v>4</v>
      </c>
      <c r="B6" s="3" t="s">
        <v>132</v>
      </c>
      <c r="C6" s="3">
        <v>610</v>
      </c>
      <c r="D6" s="3">
        <v>630</v>
      </c>
      <c r="E6" s="3">
        <f t="shared" si="0"/>
        <v>20</v>
      </c>
      <c r="F6" s="3">
        <v>3.1</v>
      </c>
      <c r="G6" s="3">
        <f t="shared" si="1"/>
        <v>62</v>
      </c>
      <c r="H6" s="3"/>
    </row>
    <row r="7" spans="1:8" ht="30" customHeight="1">
      <c r="A7" s="3">
        <v>5</v>
      </c>
      <c r="B7" s="3" t="s">
        <v>120</v>
      </c>
      <c r="C7" s="3">
        <v>685</v>
      </c>
      <c r="D7" s="3">
        <v>710</v>
      </c>
      <c r="E7" s="3">
        <f t="shared" si="0"/>
        <v>25</v>
      </c>
      <c r="F7" s="3">
        <v>3.1</v>
      </c>
      <c r="G7" s="3">
        <f t="shared" si="1"/>
        <v>77.5</v>
      </c>
      <c r="H7" s="3"/>
    </row>
    <row r="8" spans="1:8" ht="30" customHeight="1">
      <c r="A8" s="3">
        <v>6</v>
      </c>
      <c r="B8" s="3" t="s">
        <v>131</v>
      </c>
      <c r="C8" s="3">
        <v>675</v>
      </c>
      <c r="D8" s="3">
        <v>700</v>
      </c>
      <c r="E8" s="3">
        <f t="shared" si="0"/>
        <v>25</v>
      </c>
      <c r="F8" s="3">
        <v>3.1</v>
      </c>
      <c r="G8" s="3">
        <f t="shared" si="1"/>
        <v>77.5</v>
      </c>
      <c r="H8" s="3"/>
    </row>
    <row r="9" spans="1:8" ht="30" customHeight="1">
      <c r="A9" s="3">
        <v>7</v>
      </c>
      <c r="B9" s="3" t="s">
        <v>121</v>
      </c>
      <c r="C9" s="3">
        <v>680</v>
      </c>
      <c r="D9" s="3">
        <v>700</v>
      </c>
      <c r="E9" s="3">
        <f t="shared" si="0"/>
        <v>20</v>
      </c>
      <c r="F9" s="3">
        <v>3.1</v>
      </c>
      <c r="G9" s="3">
        <f t="shared" si="1"/>
        <v>62</v>
      </c>
      <c r="H9" s="3"/>
    </row>
    <row r="10" spans="1:8" ht="30" customHeight="1">
      <c r="A10" s="3">
        <v>8</v>
      </c>
      <c r="B10" s="3" t="s">
        <v>122</v>
      </c>
      <c r="C10" s="3">
        <v>700</v>
      </c>
      <c r="D10" s="3">
        <v>720</v>
      </c>
      <c r="E10" s="3">
        <f t="shared" si="0"/>
        <v>20</v>
      </c>
      <c r="F10" s="3">
        <v>3.1</v>
      </c>
      <c r="G10" s="3">
        <f t="shared" si="1"/>
        <v>62</v>
      </c>
      <c r="H10" s="3"/>
    </row>
    <row r="11" spans="1:8" ht="30" customHeight="1">
      <c r="A11" s="3">
        <v>9</v>
      </c>
      <c r="B11" s="3" t="s">
        <v>123</v>
      </c>
      <c r="C11" s="3">
        <v>131</v>
      </c>
      <c r="D11" s="3">
        <v>141</v>
      </c>
      <c r="E11" s="3">
        <f t="shared" si="0"/>
        <v>10</v>
      </c>
      <c r="F11" s="3">
        <v>3.1</v>
      </c>
      <c r="G11" s="3">
        <f t="shared" si="1"/>
        <v>31</v>
      </c>
      <c r="H11" s="3"/>
    </row>
    <row r="12" spans="1:8" ht="30" customHeight="1">
      <c r="A12" s="3">
        <v>10</v>
      </c>
      <c r="B12" s="3" t="s">
        <v>124</v>
      </c>
      <c r="C12" s="3">
        <v>1700</v>
      </c>
      <c r="D12" s="3">
        <v>1730</v>
      </c>
      <c r="E12" s="3">
        <f t="shared" si="0"/>
        <v>30</v>
      </c>
      <c r="F12" s="3">
        <v>3.1</v>
      </c>
      <c r="G12" s="3">
        <f t="shared" si="1"/>
        <v>93</v>
      </c>
      <c r="H12" s="3"/>
    </row>
    <row r="13" spans="1:8" ht="30" customHeight="1">
      <c r="A13" s="3">
        <v>11</v>
      </c>
      <c r="B13" s="3" t="s">
        <v>138</v>
      </c>
      <c r="C13" s="3">
        <v>248</v>
      </c>
      <c r="D13" s="3">
        <v>258</v>
      </c>
      <c r="E13" s="3">
        <f t="shared" si="0"/>
        <v>10</v>
      </c>
      <c r="F13" s="3">
        <v>3.1</v>
      </c>
      <c r="G13" s="3">
        <f t="shared" si="1"/>
        <v>31</v>
      </c>
      <c r="H13" s="3"/>
    </row>
    <row r="14" spans="1:8" ht="30" customHeight="1">
      <c r="A14" s="3">
        <v>12</v>
      </c>
      <c r="B14" s="3" t="s">
        <v>125</v>
      </c>
      <c r="C14" s="3">
        <v>1050</v>
      </c>
      <c r="D14" s="3">
        <v>1060</v>
      </c>
      <c r="E14" s="3">
        <f t="shared" si="0"/>
        <v>10</v>
      </c>
      <c r="F14" s="3">
        <v>3.1</v>
      </c>
      <c r="G14" s="3">
        <f t="shared" si="1"/>
        <v>31</v>
      </c>
      <c r="H14" s="3"/>
    </row>
    <row r="15" spans="1:8" ht="30" customHeight="1">
      <c r="A15" s="3">
        <v>13</v>
      </c>
      <c r="B15" s="3" t="s">
        <v>126</v>
      </c>
      <c r="C15" s="3">
        <v>400</v>
      </c>
      <c r="D15" s="3">
        <v>410</v>
      </c>
      <c r="E15" s="3">
        <f t="shared" si="0"/>
        <v>10</v>
      </c>
      <c r="F15" s="3">
        <v>3.1</v>
      </c>
      <c r="G15" s="3">
        <f t="shared" si="1"/>
        <v>31</v>
      </c>
      <c r="H15" s="3"/>
    </row>
    <row r="16" spans="1:8" ht="30" customHeight="1">
      <c r="A16" s="3">
        <v>14</v>
      </c>
      <c r="B16" s="3" t="s">
        <v>127</v>
      </c>
      <c r="C16" s="3">
        <v>692</v>
      </c>
      <c r="D16" s="3">
        <v>712</v>
      </c>
      <c r="E16" s="3">
        <f t="shared" si="0"/>
        <v>20</v>
      </c>
      <c r="F16" s="3">
        <v>3.1</v>
      </c>
      <c r="G16" s="3">
        <f t="shared" si="1"/>
        <v>62</v>
      </c>
      <c r="H16" s="3"/>
    </row>
    <row r="17" spans="1:8" ht="30" customHeight="1">
      <c r="A17" s="5">
        <v>15</v>
      </c>
      <c r="B17" s="5" t="s">
        <v>128</v>
      </c>
      <c r="C17" s="7"/>
      <c r="D17" s="7"/>
      <c r="E17" s="3">
        <f t="shared" si="0"/>
        <v>0</v>
      </c>
      <c r="F17" s="3">
        <v>3.1</v>
      </c>
      <c r="G17" s="3">
        <f t="shared" si="1"/>
        <v>0</v>
      </c>
      <c r="H17" s="7"/>
    </row>
    <row r="18" spans="1:8" ht="30" customHeight="1">
      <c r="A18" s="5">
        <v>16</v>
      </c>
      <c r="B18" s="5" t="s">
        <v>129</v>
      </c>
      <c r="C18" s="3">
        <v>711</v>
      </c>
      <c r="D18" s="3">
        <v>726</v>
      </c>
      <c r="E18" s="3">
        <f t="shared" si="0"/>
        <v>15</v>
      </c>
      <c r="F18" s="3">
        <v>3.1</v>
      </c>
      <c r="G18" s="3">
        <f t="shared" si="1"/>
        <v>46.5</v>
      </c>
      <c r="H18" s="7"/>
    </row>
    <row r="19" spans="1:8" ht="30" customHeight="1">
      <c r="A19" s="5">
        <v>17</v>
      </c>
      <c r="B19" s="5" t="s">
        <v>130</v>
      </c>
      <c r="C19" s="7"/>
      <c r="D19" s="7"/>
      <c r="E19" s="3">
        <f>SUM(E3:E18)</f>
        <v>225</v>
      </c>
      <c r="F19" s="7"/>
      <c r="G19" s="3">
        <f>SUM(G3:G18)</f>
        <v>697.5</v>
      </c>
      <c r="H19" s="7"/>
    </row>
    <row r="20" spans="3:8" ht="14.25">
      <c r="C20" s="11"/>
      <c r="D20" s="11"/>
      <c r="E20" s="11"/>
      <c r="F20" s="11"/>
      <c r="G20" s="11"/>
      <c r="H20" s="11"/>
    </row>
    <row r="21" spans="2:7" ht="14.25">
      <c r="B21" s="27" t="s">
        <v>143</v>
      </c>
      <c r="G21" t="s">
        <v>142</v>
      </c>
    </row>
    <row r="22" ht="14.25">
      <c r="B22" s="27"/>
    </row>
  </sheetData>
  <sheetProtection/>
  <mergeCells count="1">
    <mergeCell ref="A1:H1"/>
  </mergeCells>
  <printOptions horizontalCentered="1"/>
  <pageMargins left="0.7480314960629921" right="0.7480314960629921" top="1.41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2014-12-31T06:22:02Z</cp:lastPrinted>
  <dcterms:created xsi:type="dcterms:W3CDTF">2009-07-01T02:23:39Z</dcterms:created>
  <dcterms:modified xsi:type="dcterms:W3CDTF">2014-12-31T06:23:27Z</dcterms:modified>
  <cp:category/>
  <cp:version/>
  <cp:contentType/>
  <cp:contentStatus/>
</cp:coreProperties>
</file>