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膳食租点电费 " sheetId="9" r:id="rId9"/>
    <sheet name="澄园膳食租点水费  " sheetId="10" r:id="rId10"/>
  </sheets>
  <definedNames/>
  <calcPr fullCalcOnLoad="1"/>
</workbook>
</file>

<file path=xl/sharedStrings.xml><?xml version="1.0" encoding="utf-8"?>
<sst xmlns="http://schemas.openxmlformats.org/spreadsheetml/2006/main" count="297" uniqueCount="183">
  <si>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</si>
  <si>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</si>
  <si>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</si>
  <si>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</si>
  <si>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</si>
  <si>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</si>
  <si>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</si>
  <si>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</si>
  <si>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</si>
  <si>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</si>
  <si>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</si>
  <si>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</si>
  <si>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</si>
  <si>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</si>
  <si>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</si>
  <si>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</si>
  <si>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</si>
  <si>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</si>
  <si>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</si>
  <si>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</si>
  <si>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</si>
  <si>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</si>
  <si>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</si>
  <si>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</si>
  <si>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</si>
  <si>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</si>
  <si>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</si>
  <si>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</si>
  <si>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</si>
  <si>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</si>
  <si>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</si>
  <si>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</si>
  <si>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</si>
  <si>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</si>
  <si>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</si>
  <si>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</si>
  <si>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</si>
  <si>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</si>
  <si>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</si>
  <si>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</si>
  <si>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</si>
  <si>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</si>
  <si>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</si>
  <si>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</si>
  <si>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</si>
  <si>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</si>
  <si>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</si>
  <si>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</si>
  <si>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</si>
  <si>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</si>
  <si>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</si>
  <si>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</si>
  <si>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</si>
  <si>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</si>
  <si>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</si>
  <si>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</si>
  <si>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</si>
  <si>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</si>
  <si>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</si>
  <si>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</si>
  <si>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</si>
  <si>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</si>
  <si>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</si>
  <si>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</si>
  <si>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</si>
  <si>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</si>
  <si>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</si>
  <si>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</si>
  <si>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</si>
  <si>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</si>
  <si>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</si>
  <si>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</si>
  <si>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</si>
  <si>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</si>
  <si>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</si>
  <si>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</si>
  <si>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</si>
  <si>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</si>
  <si>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</si>
  <si>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</si>
  <si>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</si>
  <si>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</si>
  <si>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</si>
  <si>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</si>
  <si>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</si>
  <si>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</si>
  <si>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</si>
  <si>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</si>
  <si>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</si>
  <si>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</si>
  <si>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</si>
  <si>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</si>
  <si>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</si>
  <si>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</si>
  <si>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</si>
  <si>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</si>
  <si>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</si>
  <si>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</si>
  <si>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</si>
  <si>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</si>
  <si>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</si>
  <si>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</si>
  <si>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</si>
  <si>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</si>
  <si>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</si>
  <si>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</si>
  <si>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</si>
  <si>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</si>
  <si>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</si>
  <si>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</si>
  <si>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</si>
  <si>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</si>
  <si>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</si>
  <si>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</si>
  <si>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</si>
  <si>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</si>
  <si>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</si>
  <si>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</si>
  <si>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</si>
  <si>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</si>
  <si>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</si>
  <si>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</si>
  <si>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</si>
  <si>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</si>
  <si>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</si>
  <si>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</si>
  <si>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</si>
  <si>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</si>
  <si>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</si>
  <si>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</si>
  <si>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</si>
  <si>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</si>
  <si>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</si>
  <si>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</si>
  <si>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</si>
  <si>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</si>
  <si>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</si>
  <si>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</si>
  <si>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</si>
  <si>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</si>
  <si>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</si>
  <si>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</si>
  <si>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</si>
  <si>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</si>
  <si>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京客奶茶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</si>
  <si>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</si>
  <si>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</si>
  <si>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</si>
  <si>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</si>
  <si>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</si>
  <si>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</si>
  <si>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</si>
  <si>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</si>
  <si>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</si>
  <si>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</si>
  <si>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</si>
  <si>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</si>
  <si>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</si>
  <si>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</si>
  <si>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</si>
  <si>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</si>
  <si>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</si>
  <si>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</si>
  <si>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200/5</t>
  </si>
  <si>
    <t>好朋友餐厅表号3161电量已扣除口渴了电量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</si>
  <si>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</si>
  <si>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</si>
  <si>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</si>
  <si>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</si>
  <si>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</si>
  <si>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</si>
  <si>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抄表人：朱远山</t>
  </si>
  <si>
    <t>使用部门签字：</t>
  </si>
  <si>
    <t>茶饮店</t>
  </si>
  <si>
    <t>酷巴客</t>
  </si>
  <si>
    <t>八八酷</t>
  </si>
  <si>
    <t>膳食沁园租点4月</t>
  </si>
  <si>
    <t>膳食润园租点4月</t>
  </si>
  <si>
    <t>膳食泽园租点4月</t>
  </si>
  <si>
    <t>商务润园租点4月</t>
  </si>
  <si>
    <t>澄园商务租点4月（电费）</t>
  </si>
  <si>
    <t>澄园膳食租点4月（电费）</t>
  </si>
  <si>
    <t>澄园膳食租点4月（水费）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</si>
</sst>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8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43" t="s">
        <v>0</v>
      </c>
      <c r="B3" s="43" t="s">
        <v>1</v>
      </c>
      <c r="C3" s="43" t="s">
        <v>27</v>
      </c>
      <c r="D3" s="43" t="s">
        <v>28</v>
      </c>
      <c r="E3" s="43" t="s">
        <v>2</v>
      </c>
      <c r="F3" s="43"/>
      <c r="G3" s="43" t="s">
        <v>3</v>
      </c>
      <c r="H3" s="39" t="s">
        <v>40</v>
      </c>
      <c r="I3" s="44" t="s">
        <v>41</v>
      </c>
      <c r="J3" s="39" t="s">
        <v>42</v>
      </c>
    </row>
    <row r="4" spans="1:10" ht="18" customHeight="1">
      <c r="A4" s="43"/>
      <c r="B4" s="43"/>
      <c r="C4" s="43"/>
      <c r="D4" s="43"/>
      <c r="E4" s="2" t="s">
        <v>5</v>
      </c>
      <c r="F4" s="2" t="s">
        <v>6</v>
      </c>
      <c r="G4" s="43"/>
      <c r="H4" s="40"/>
      <c r="I4" s="45"/>
      <c r="J4" s="40"/>
    </row>
    <row r="5" spans="1:10" ht="27.75" customHeight="1">
      <c r="A5" s="2">
        <v>1</v>
      </c>
      <c r="B5" s="2" t="s">
        <v>10</v>
      </c>
      <c r="C5" s="2"/>
      <c r="D5" s="2"/>
      <c r="E5" s="2">
        <v>126623</v>
      </c>
      <c r="F5" s="2">
        <v>128835</v>
      </c>
      <c r="G5" s="6">
        <f>F5-E5</f>
        <v>2212</v>
      </c>
      <c r="H5" s="6">
        <v>0.54</v>
      </c>
      <c r="I5" s="6">
        <f>G5*H5</f>
        <v>1194.48</v>
      </c>
      <c r="J5" s="2"/>
    </row>
    <row r="6" spans="1:10" ht="26.25" customHeight="1">
      <c r="A6" s="2">
        <v>2</v>
      </c>
      <c r="B6" s="2" t="s">
        <v>173</v>
      </c>
      <c r="C6" s="2"/>
      <c r="D6" s="2"/>
      <c r="E6" s="2">
        <v>10582</v>
      </c>
      <c r="F6" s="2">
        <v>10915</v>
      </c>
      <c r="G6" s="6">
        <f>F6-E6</f>
        <v>333</v>
      </c>
      <c r="H6" s="6">
        <v>0.54</v>
      </c>
      <c r="I6" s="6">
        <f aca="true" t="shared" si="0" ref="I6:I26">G6*H6</f>
        <v>179.82000000000002</v>
      </c>
      <c r="J6" s="2"/>
    </row>
    <row r="7" spans="1:10" ht="27.75" customHeight="1">
      <c r="A7" s="46">
        <v>3</v>
      </c>
      <c r="B7" s="46" t="s">
        <v>11</v>
      </c>
      <c r="C7" s="3">
        <v>2226</v>
      </c>
      <c r="D7" s="3" t="s">
        <v>163</v>
      </c>
      <c r="E7" s="3">
        <v>7866</v>
      </c>
      <c r="F7" s="3">
        <v>7995</v>
      </c>
      <c r="G7" s="6">
        <f>(F7-E7)*40</f>
        <v>5160</v>
      </c>
      <c r="H7" s="6">
        <v>0.54</v>
      </c>
      <c r="I7" s="6">
        <f t="shared" si="0"/>
        <v>2786.4</v>
      </c>
      <c r="J7" s="2"/>
    </row>
    <row r="8" spans="1:10" ht="27.75" customHeight="1">
      <c r="A8" s="47"/>
      <c r="B8" s="47"/>
      <c r="C8" s="3">
        <v>2901</v>
      </c>
      <c r="D8" s="3"/>
      <c r="E8" s="3">
        <v>298591</v>
      </c>
      <c r="F8" s="3">
        <v>299614</v>
      </c>
      <c r="G8" s="6">
        <f>F8-E8</f>
        <v>1023</v>
      </c>
      <c r="H8" s="6">
        <v>0.54</v>
      </c>
      <c r="I8" s="6">
        <f t="shared" si="0"/>
        <v>552.4200000000001</v>
      </c>
      <c r="J8" s="2"/>
    </row>
    <row r="9" spans="1:10" ht="28.5" customHeight="1">
      <c r="A9" s="47"/>
      <c r="B9" s="47"/>
      <c r="C9" s="3">
        <v>2854</v>
      </c>
      <c r="D9" s="3"/>
      <c r="E9" s="3">
        <v>60775</v>
      </c>
      <c r="F9" s="3">
        <v>60935</v>
      </c>
      <c r="G9" s="6">
        <f>F9-E9</f>
        <v>160</v>
      </c>
      <c r="H9" s="6">
        <v>0.54</v>
      </c>
      <c r="I9" s="6">
        <f t="shared" si="0"/>
        <v>86.4</v>
      </c>
      <c r="J9" s="2"/>
    </row>
    <row r="10" spans="1:10" ht="27" customHeight="1">
      <c r="A10" s="47"/>
      <c r="B10" s="47"/>
      <c r="C10" s="3">
        <v>1523</v>
      </c>
      <c r="D10" s="3"/>
      <c r="E10" s="3">
        <v>57953</v>
      </c>
      <c r="F10" s="3">
        <v>58823</v>
      </c>
      <c r="G10" s="6">
        <f>F10-E10</f>
        <v>870</v>
      </c>
      <c r="H10" s="6">
        <v>0.54</v>
      </c>
      <c r="I10" s="6">
        <f t="shared" si="0"/>
        <v>469.8</v>
      </c>
      <c r="J10" s="2"/>
    </row>
    <row r="11" spans="1:10" ht="27" customHeight="1">
      <c r="A11" s="47"/>
      <c r="B11" s="48"/>
      <c r="C11" s="3">
        <v>1011</v>
      </c>
      <c r="D11" s="3"/>
      <c r="E11" s="3">
        <v>406693</v>
      </c>
      <c r="F11" s="3">
        <v>409462</v>
      </c>
      <c r="G11" s="6">
        <f>F11-E11</f>
        <v>2769</v>
      </c>
      <c r="H11" s="6">
        <v>0.54</v>
      </c>
      <c r="I11" s="6">
        <f t="shared" si="0"/>
        <v>1495.26</v>
      </c>
      <c r="J11" s="2"/>
    </row>
    <row r="12" spans="1:10" ht="27" customHeight="1">
      <c r="A12" s="48"/>
      <c r="B12" s="18" t="s">
        <v>47</v>
      </c>
      <c r="C12" s="3"/>
      <c r="D12" s="3"/>
      <c r="E12" s="3"/>
      <c r="F12" s="3"/>
      <c r="G12" s="6">
        <f>SUM(G7:G11)</f>
        <v>9982</v>
      </c>
      <c r="H12" s="6">
        <v>0.54</v>
      </c>
      <c r="I12" s="6">
        <f>SUM(I7:I11)</f>
        <v>5390.280000000001</v>
      </c>
      <c r="J12" s="2"/>
    </row>
    <row r="13" spans="1:10" ht="27" customHeight="1">
      <c r="A13" s="3">
        <v>4</v>
      </c>
      <c r="B13" s="3" t="s">
        <v>23</v>
      </c>
      <c r="C13" s="3"/>
      <c r="D13" s="3" t="s">
        <v>86</v>
      </c>
      <c r="E13" s="3">
        <v>1584</v>
      </c>
      <c r="F13" s="3">
        <v>1617</v>
      </c>
      <c r="G13" s="6">
        <f>(F13-E13)*20</f>
        <v>660</v>
      </c>
      <c r="H13" s="6">
        <v>0.54</v>
      </c>
      <c r="I13" s="6">
        <f>G13*H13</f>
        <v>356.40000000000003</v>
      </c>
      <c r="J13" s="2"/>
    </row>
    <row r="14" spans="1:10" ht="28.5" customHeight="1">
      <c r="A14" s="3">
        <v>5</v>
      </c>
      <c r="B14" s="3" t="s">
        <v>160</v>
      </c>
      <c r="C14" s="3">
        <v>3888</v>
      </c>
      <c r="D14" s="23" t="s">
        <v>92</v>
      </c>
      <c r="E14" s="3">
        <v>1510</v>
      </c>
      <c r="F14" s="3">
        <v>1542</v>
      </c>
      <c r="G14" s="6">
        <f>(F14-E14)*40</f>
        <v>1280</v>
      </c>
      <c r="H14" s="6">
        <v>0.54</v>
      </c>
      <c r="I14" s="6">
        <f t="shared" si="0"/>
        <v>691.2</v>
      </c>
      <c r="J14" s="2"/>
    </row>
    <row r="15" spans="1:10" ht="28.5" customHeight="1">
      <c r="A15" s="46">
        <v>6</v>
      </c>
      <c r="B15" s="49" t="s">
        <v>26</v>
      </c>
      <c r="C15" s="3">
        <v>3346</v>
      </c>
      <c r="D15" s="3"/>
      <c r="E15" s="3">
        <v>76562</v>
      </c>
      <c r="F15" s="3">
        <v>77809</v>
      </c>
      <c r="G15" s="6">
        <f>F15-E15</f>
        <v>1247</v>
      </c>
      <c r="H15" s="6">
        <v>0.54</v>
      </c>
      <c r="I15" s="6">
        <f t="shared" si="0"/>
        <v>673.38</v>
      </c>
      <c r="J15" s="2"/>
    </row>
    <row r="16" spans="1:10" ht="28.5" customHeight="1">
      <c r="A16" s="47"/>
      <c r="B16" s="49"/>
      <c r="C16" s="3">
        <v>3248</v>
      </c>
      <c r="D16" s="3" t="s">
        <v>29</v>
      </c>
      <c r="E16" s="3">
        <v>3148</v>
      </c>
      <c r="F16" s="3">
        <v>3181</v>
      </c>
      <c r="G16" s="6">
        <f>(F16-E16)*40</f>
        <v>1320</v>
      </c>
      <c r="H16" s="6">
        <v>0.54</v>
      </c>
      <c r="I16" s="6">
        <f t="shared" si="0"/>
        <v>712.8000000000001</v>
      </c>
      <c r="J16" s="2"/>
    </row>
    <row r="17" spans="1:10" ht="30.75" customHeight="1">
      <c r="A17" s="47"/>
      <c r="B17" s="49"/>
      <c r="C17" s="3">
        <v>2884</v>
      </c>
      <c r="D17" s="3"/>
      <c r="E17" s="3">
        <v>60710</v>
      </c>
      <c r="F17" s="3">
        <v>60839</v>
      </c>
      <c r="G17" s="6">
        <f>F17-E17</f>
        <v>129</v>
      </c>
      <c r="H17" s="6">
        <v>0.54</v>
      </c>
      <c r="I17" s="6">
        <f t="shared" si="0"/>
        <v>69.66000000000001</v>
      </c>
      <c r="J17" s="2"/>
    </row>
    <row r="18" spans="1:10" ht="27.75" customHeight="1">
      <c r="A18" s="47"/>
      <c r="B18" s="49"/>
      <c r="C18" s="3">
        <v>3236</v>
      </c>
      <c r="D18" s="3"/>
      <c r="E18" s="3">
        <v>40029</v>
      </c>
      <c r="F18" s="3">
        <v>41250</v>
      </c>
      <c r="G18" s="6">
        <f>F18-E18</f>
        <v>1221</v>
      </c>
      <c r="H18" s="6">
        <v>0.54</v>
      </c>
      <c r="I18" s="6">
        <f t="shared" si="0"/>
        <v>659.34</v>
      </c>
      <c r="J18" s="2"/>
    </row>
    <row r="19" spans="1:10" ht="27.75" customHeight="1">
      <c r="A19" s="47"/>
      <c r="B19" s="49"/>
      <c r="C19" s="3">
        <v>5494</v>
      </c>
      <c r="D19" s="24" t="s">
        <v>32</v>
      </c>
      <c r="E19" s="3">
        <v>3398</v>
      </c>
      <c r="F19" s="3">
        <v>3511</v>
      </c>
      <c r="G19" s="6">
        <f>(F19-E19)*20-G5</f>
        <v>48</v>
      </c>
      <c r="H19" s="6">
        <v>0.54</v>
      </c>
      <c r="I19" s="6">
        <f t="shared" si="0"/>
        <v>25.92</v>
      </c>
      <c r="J19" s="2"/>
    </row>
    <row r="20" spans="1:10" ht="27" customHeight="1">
      <c r="A20" s="47"/>
      <c r="B20" s="49"/>
      <c r="C20" s="3">
        <v>6706</v>
      </c>
      <c r="D20" s="24"/>
      <c r="E20" s="3">
        <v>60068</v>
      </c>
      <c r="F20" s="3">
        <v>61181</v>
      </c>
      <c r="G20" s="6">
        <f>F20-E20</f>
        <v>1113</v>
      </c>
      <c r="H20" s="6">
        <v>0.54</v>
      </c>
      <c r="I20" s="6">
        <f t="shared" si="0"/>
        <v>601.0200000000001</v>
      </c>
      <c r="J20" s="2"/>
    </row>
    <row r="21" spans="1:10" ht="27" customHeight="1">
      <c r="A21" s="48"/>
      <c r="B21" s="16" t="s">
        <v>48</v>
      </c>
      <c r="C21" s="16"/>
      <c r="D21" s="25"/>
      <c r="E21" s="16"/>
      <c r="F21" s="16"/>
      <c r="G21" s="28">
        <f>SUM(G15:G20)</f>
        <v>5078</v>
      </c>
      <c r="H21" s="6">
        <v>0.54</v>
      </c>
      <c r="I21" s="6">
        <f>SUM(I15:I20)</f>
        <v>2742.1200000000003</v>
      </c>
      <c r="J21" s="2"/>
    </row>
    <row r="22" spans="1:10" ht="28.5" customHeight="1">
      <c r="A22" s="49">
        <v>6</v>
      </c>
      <c r="B22" s="49" t="s">
        <v>31</v>
      </c>
      <c r="C22" s="49">
        <v>3161</v>
      </c>
      <c r="D22" s="52" t="s">
        <v>33</v>
      </c>
      <c r="E22" s="49">
        <v>4942</v>
      </c>
      <c r="F22" s="49">
        <v>5088</v>
      </c>
      <c r="G22" s="50">
        <f>(F22-E22)*40-G6</f>
        <v>5507</v>
      </c>
      <c r="H22" s="6">
        <v>0.54</v>
      </c>
      <c r="I22" s="6">
        <f t="shared" si="0"/>
        <v>2973.78</v>
      </c>
      <c r="J22" s="2"/>
    </row>
    <row r="23" spans="1:10" ht="14.25" customHeight="1" hidden="1">
      <c r="A23" s="49"/>
      <c r="B23" s="49"/>
      <c r="C23" s="49"/>
      <c r="D23" s="52"/>
      <c r="E23" s="49"/>
      <c r="F23" s="49"/>
      <c r="G23" s="50"/>
      <c r="H23" s="6">
        <v>0.54</v>
      </c>
      <c r="I23" s="6">
        <f t="shared" si="0"/>
        <v>0</v>
      </c>
      <c r="J23" s="2"/>
    </row>
    <row r="24" spans="1:10" ht="14.25" customHeight="1" hidden="1">
      <c r="A24" s="49"/>
      <c r="B24" s="49"/>
      <c r="C24" s="49"/>
      <c r="D24" s="52"/>
      <c r="E24" s="49"/>
      <c r="F24" s="49"/>
      <c r="G24" s="50"/>
      <c r="H24" s="6">
        <v>0.54</v>
      </c>
      <c r="I24" s="6">
        <f t="shared" si="0"/>
        <v>0</v>
      </c>
      <c r="J24" s="2"/>
    </row>
    <row r="25" spans="1:10" ht="14.25" customHeight="1" hidden="1">
      <c r="A25" s="49"/>
      <c r="B25" s="49"/>
      <c r="C25" s="49"/>
      <c r="D25" s="49"/>
      <c r="E25" s="49"/>
      <c r="F25" s="49"/>
      <c r="G25" s="51"/>
      <c r="H25" s="6">
        <v>0.54</v>
      </c>
      <c r="I25" s="6">
        <f t="shared" si="0"/>
        <v>0</v>
      </c>
      <c r="J25" s="2"/>
    </row>
    <row r="26" spans="1:10" ht="25.5" customHeight="1">
      <c r="A26" s="3">
        <v>7</v>
      </c>
      <c r="B26" s="3" t="s">
        <v>89</v>
      </c>
      <c r="C26" s="3"/>
      <c r="D26" s="3" t="s">
        <v>90</v>
      </c>
      <c r="E26" s="3">
        <v>1677</v>
      </c>
      <c r="F26" s="3">
        <v>1689</v>
      </c>
      <c r="G26" s="31">
        <f>(F26-E26)*30</f>
        <v>360</v>
      </c>
      <c r="H26" s="6">
        <v>0.54</v>
      </c>
      <c r="I26" s="6">
        <f t="shared" si="0"/>
        <v>194.4</v>
      </c>
      <c r="J26" s="2"/>
    </row>
    <row r="27" spans="1:10" ht="33" customHeight="1">
      <c r="A27" s="26" t="s">
        <v>9</v>
      </c>
      <c r="B27" s="7" t="s">
        <v>8</v>
      </c>
      <c r="C27" s="7"/>
      <c r="D27" s="7"/>
      <c r="E27" s="2"/>
      <c r="F27" s="2"/>
      <c r="G27" s="2">
        <f>G5+G6+G12+G13+G14+G21+G22+G26</f>
        <v>25412</v>
      </c>
      <c r="H27" s="2"/>
      <c r="I27" s="2">
        <f>I5+I6+I12+I13+I14+I21+I22+I26</f>
        <v>13722.480000000001</v>
      </c>
      <c r="J27" s="2"/>
    </row>
    <row r="28" spans="1:6" ht="22.5" customHeight="1">
      <c r="A28" s="8" t="s">
        <v>96</v>
      </c>
      <c r="B28" s="8"/>
      <c r="C28" s="8" t="s">
        <v>94</v>
      </c>
      <c r="D28" s="8" t="s">
        <v>95</v>
      </c>
      <c r="E28" s="8"/>
      <c r="F28" t="s">
        <v>164</v>
      </c>
    </row>
    <row r="30" spans="1:7" ht="14.25">
      <c r="A30" t="s">
        <v>167</v>
      </c>
      <c r="G30" t="s">
        <v>168</v>
      </c>
    </row>
  </sheetData>
  <sheetProtection/>
  <mergeCells count="22">
    <mergeCell ref="D3:D4"/>
    <mergeCell ref="F22:F25"/>
    <mergeCell ref="G22:G25"/>
    <mergeCell ref="C22:C25"/>
    <mergeCell ref="D22:D25"/>
    <mergeCell ref="E22:E25"/>
    <mergeCell ref="A7:A12"/>
    <mergeCell ref="A15:A21"/>
    <mergeCell ref="A22:A25"/>
    <mergeCell ref="B15:B20"/>
    <mergeCell ref="B22:B25"/>
    <mergeCell ref="B7:B11"/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2" sqref="D2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182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136</v>
      </c>
      <c r="B2" s="32" t="s">
        <v>137</v>
      </c>
      <c r="C2" s="33" t="s">
        <v>138</v>
      </c>
      <c r="D2" s="33" t="s">
        <v>139</v>
      </c>
      <c r="E2" s="33" t="s">
        <v>140</v>
      </c>
      <c r="F2" s="32" t="s">
        <v>141</v>
      </c>
      <c r="G2" s="32" t="s">
        <v>142</v>
      </c>
      <c r="H2" s="32" t="s">
        <v>143</v>
      </c>
    </row>
    <row r="3" spans="1:8" ht="30" customHeight="1">
      <c r="A3" s="32">
        <v>1</v>
      </c>
      <c r="B3" s="32" t="s">
        <v>175</v>
      </c>
      <c r="C3" s="32">
        <v>98</v>
      </c>
      <c r="D3" s="32">
        <v>101</v>
      </c>
      <c r="E3" s="32">
        <f>D3-C3</f>
        <v>3</v>
      </c>
      <c r="F3" s="32">
        <v>3.1</v>
      </c>
      <c r="G3" s="32">
        <f>E3*F3</f>
        <v>9.3</v>
      </c>
      <c r="H3" s="32"/>
    </row>
    <row r="4" spans="1:8" ht="30" customHeight="1">
      <c r="A4" s="32">
        <v>2</v>
      </c>
      <c r="B4" s="32" t="s">
        <v>144</v>
      </c>
      <c r="C4" s="32">
        <v>90</v>
      </c>
      <c r="D4" s="32">
        <v>95</v>
      </c>
      <c r="E4" s="32">
        <f aca="true" t="shared" si="0" ref="E4:E20">D4-C4</f>
        <v>5</v>
      </c>
      <c r="F4" s="32">
        <v>3.1</v>
      </c>
      <c r="G4" s="32">
        <f aca="true" t="shared" si="1" ref="G4:G20">E4*F4</f>
        <v>15.5</v>
      </c>
      <c r="H4" s="32"/>
    </row>
    <row r="5" spans="1:8" ht="30" customHeight="1">
      <c r="A5" s="32">
        <v>3</v>
      </c>
      <c r="B5" s="32" t="s">
        <v>174</v>
      </c>
      <c r="C5" s="32">
        <v>74</v>
      </c>
      <c r="D5" s="32">
        <v>76</v>
      </c>
      <c r="E5" s="32">
        <f t="shared" si="0"/>
        <v>2</v>
      </c>
      <c r="F5" s="32">
        <v>3.1</v>
      </c>
      <c r="G5" s="32">
        <f t="shared" si="1"/>
        <v>6.2</v>
      </c>
      <c r="H5" s="32"/>
    </row>
    <row r="6" spans="1:8" ht="30" customHeight="1">
      <c r="A6" s="32">
        <v>4</v>
      </c>
      <c r="B6" s="32" t="s">
        <v>145</v>
      </c>
      <c r="C6" s="32">
        <v>121</v>
      </c>
      <c r="D6" s="32">
        <v>130</v>
      </c>
      <c r="E6" s="32">
        <f t="shared" si="0"/>
        <v>9</v>
      </c>
      <c r="F6" s="32">
        <v>3.1</v>
      </c>
      <c r="G6" s="32">
        <f t="shared" si="1"/>
        <v>27.900000000000002</v>
      </c>
      <c r="H6" s="32"/>
    </row>
    <row r="7" spans="1:8" ht="30" customHeight="1">
      <c r="A7" s="32">
        <v>5</v>
      </c>
      <c r="B7" s="32" t="s">
        <v>159</v>
      </c>
      <c r="C7" s="32">
        <v>330</v>
      </c>
      <c r="D7" s="32">
        <v>350</v>
      </c>
      <c r="E7" s="32">
        <f t="shared" si="0"/>
        <v>20</v>
      </c>
      <c r="F7" s="32">
        <v>3.1</v>
      </c>
      <c r="G7" s="32">
        <f t="shared" si="1"/>
        <v>62</v>
      </c>
      <c r="H7" s="32"/>
    </row>
    <row r="8" spans="1:8" ht="30" customHeight="1">
      <c r="A8" s="32">
        <v>6</v>
      </c>
      <c r="B8" s="32" t="s">
        <v>146</v>
      </c>
      <c r="C8" s="32">
        <v>380</v>
      </c>
      <c r="D8" s="32">
        <v>430</v>
      </c>
      <c r="E8" s="32">
        <f t="shared" si="0"/>
        <v>50</v>
      </c>
      <c r="F8" s="32">
        <v>3.1</v>
      </c>
      <c r="G8" s="32">
        <f t="shared" si="1"/>
        <v>155</v>
      </c>
      <c r="H8" s="32"/>
    </row>
    <row r="9" spans="1:8" ht="30" customHeight="1">
      <c r="A9" s="32">
        <v>7</v>
      </c>
      <c r="B9" s="32" t="s">
        <v>157</v>
      </c>
      <c r="C9" s="32">
        <v>355</v>
      </c>
      <c r="D9" s="32">
        <v>370</v>
      </c>
      <c r="E9" s="32">
        <f t="shared" si="0"/>
        <v>15</v>
      </c>
      <c r="F9" s="32">
        <v>3.1</v>
      </c>
      <c r="G9" s="32">
        <f t="shared" si="1"/>
        <v>46.5</v>
      </c>
      <c r="H9" s="32"/>
    </row>
    <row r="10" spans="1:8" ht="30" customHeight="1">
      <c r="A10" s="32">
        <v>8</v>
      </c>
      <c r="B10" s="32" t="s">
        <v>147</v>
      </c>
      <c r="C10" s="32">
        <v>438</v>
      </c>
      <c r="D10" s="32">
        <v>460</v>
      </c>
      <c r="E10" s="32">
        <f t="shared" si="0"/>
        <v>22</v>
      </c>
      <c r="F10" s="32">
        <v>3.1</v>
      </c>
      <c r="G10" s="32">
        <f t="shared" si="1"/>
        <v>68.2</v>
      </c>
      <c r="H10" s="32"/>
    </row>
    <row r="11" spans="1:8" ht="30" customHeight="1">
      <c r="A11" s="32">
        <v>9</v>
      </c>
      <c r="B11" s="32" t="s">
        <v>158</v>
      </c>
      <c r="C11" s="32">
        <v>75</v>
      </c>
      <c r="D11" s="32">
        <v>75</v>
      </c>
      <c r="E11" s="32">
        <f t="shared" si="0"/>
        <v>0</v>
      </c>
      <c r="F11" s="32">
        <v>3.1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148</v>
      </c>
      <c r="C12" s="32">
        <v>405</v>
      </c>
      <c r="D12" s="32">
        <v>425</v>
      </c>
      <c r="E12" s="32">
        <f t="shared" si="0"/>
        <v>20</v>
      </c>
      <c r="F12" s="32">
        <v>3.1</v>
      </c>
      <c r="G12" s="32">
        <f t="shared" si="1"/>
        <v>62</v>
      </c>
      <c r="H12" s="32"/>
    </row>
    <row r="13" spans="1:8" ht="30" customHeight="1">
      <c r="A13" s="32">
        <v>11</v>
      </c>
      <c r="B13" s="32" t="s">
        <v>149</v>
      </c>
      <c r="C13" s="32">
        <v>64</v>
      </c>
      <c r="D13" s="32">
        <v>64</v>
      </c>
      <c r="E13" s="32">
        <f t="shared" si="0"/>
        <v>0</v>
      </c>
      <c r="F13" s="32">
        <v>3.1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150</v>
      </c>
      <c r="C14" s="32">
        <v>1132</v>
      </c>
      <c r="D14" s="32">
        <v>1157</v>
      </c>
      <c r="E14" s="32">
        <f t="shared" si="0"/>
        <v>25</v>
      </c>
      <c r="F14" s="32">
        <v>3.1</v>
      </c>
      <c r="G14" s="32">
        <f t="shared" si="1"/>
        <v>77.5</v>
      </c>
      <c r="H14" s="32"/>
    </row>
    <row r="15" spans="1:8" ht="30" customHeight="1">
      <c r="A15" s="32">
        <v>13</v>
      </c>
      <c r="B15" s="32" t="s">
        <v>166</v>
      </c>
      <c r="C15" s="32">
        <v>123</v>
      </c>
      <c r="D15" s="32">
        <v>128</v>
      </c>
      <c r="E15" s="32">
        <f t="shared" si="0"/>
        <v>5</v>
      </c>
      <c r="F15" s="32">
        <v>3.1</v>
      </c>
      <c r="G15" s="32">
        <f t="shared" si="1"/>
        <v>15.5</v>
      </c>
      <c r="H15" s="32"/>
    </row>
    <row r="16" spans="1:8" ht="30" customHeight="1">
      <c r="A16" s="32">
        <v>14</v>
      </c>
      <c r="B16" s="32" t="s">
        <v>151</v>
      </c>
      <c r="C16" s="32">
        <v>575</v>
      </c>
      <c r="D16" s="32">
        <v>600</v>
      </c>
      <c r="E16" s="32">
        <f t="shared" si="0"/>
        <v>25</v>
      </c>
      <c r="F16" s="32">
        <v>3.1</v>
      </c>
      <c r="G16" s="32">
        <f t="shared" si="1"/>
        <v>77.5</v>
      </c>
      <c r="H16" s="32"/>
    </row>
    <row r="17" spans="1:8" ht="30" customHeight="1">
      <c r="A17" s="32">
        <v>15</v>
      </c>
      <c r="B17" s="32" t="s">
        <v>152</v>
      </c>
      <c r="C17" s="32">
        <v>205</v>
      </c>
      <c r="D17" s="32">
        <v>210</v>
      </c>
      <c r="E17" s="32">
        <f t="shared" si="0"/>
        <v>5</v>
      </c>
      <c r="F17" s="32">
        <v>3.1</v>
      </c>
      <c r="G17" s="32">
        <f t="shared" si="1"/>
        <v>15.5</v>
      </c>
      <c r="H17" s="32"/>
    </row>
    <row r="18" spans="1:8" ht="30" customHeight="1">
      <c r="A18" s="32">
        <v>16</v>
      </c>
      <c r="B18" s="32" t="s">
        <v>153</v>
      </c>
      <c r="C18" s="32">
        <v>402</v>
      </c>
      <c r="D18" s="32">
        <v>422</v>
      </c>
      <c r="E18" s="32">
        <f t="shared" si="0"/>
        <v>20</v>
      </c>
      <c r="F18" s="32">
        <v>3.1</v>
      </c>
      <c r="G18" s="32">
        <f t="shared" si="1"/>
        <v>62</v>
      </c>
      <c r="H18" s="32"/>
    </row>
    <row r="19" spans="1:8" ht="30" customHeight="1">
      <c r="A19" s="5">
        <v>17</v>
      </c>
      <c r="B19" s="5" t="s">
        <v>154</v>
      </c>
      <c r="C19" s="33"/>
      <c r="D19" s="33"/>
      <c r="E19" s="32">
        <f t="shared" si="0"/>
        <v>0</v>
      </c>
      <c r="F19" s="32">
        <v>3.1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155</v>
      </c>
      <c r="C20" s="32">
        <v>381</v>
      </c>
      <c r="D20" s="32">
        <v>411</v>
      </c>
      <c r="E20" s="32">
        <f t="shared" si="0"/>
        <v>30</v>
      </c>
      <c r="F20" s="32">
        <v>3.1</v>
      </c>
      <c r="G20" s="32">
        <f t="shared" si="1"/>
        <v>93</v>
      </c>
      <c r="H20" s="33"/>
    </row>
    <row r="21" spans="1:8" ht="30" customHeight="1">
      <c r="A21" s="5">
        <v>19</v>
      </c>
      <c r="B21" s="5" t="s">
        <v>156</v>
      </c>
      <c r="C21" s="33"/>
      <c r="D21" s="33"/>
      <c r="E21" s="32">
        <f>SUM(E3:E20)</f>
        <v>256</v>
      </c>
      <c r="F21" s="33"/>
      <c r="G21" s="32">
        <f>SUM(G3:G20)</f>
        <v>793.5999999999999</v>
      </c>
      <c r="H21" s="33"/>
    </row>
    <row r="22" spans="3:8" ht="14.25">
      <c r="C22" s="35"/>
      <c r="D22" s="35"/>
      <c r="E22" s="35"/>
      <c r="F22" s="35"/>
      <c r="G22" s="35"/>
      <c r="H22" s="35"/>
    </row>
    <row r="23" spans="2:7" ht="14.25">
      <c r="B23" s="38" t="s">
        <v>172</v>
      </c>
      <c r="G23" t="s">
        <v>170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1"/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176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43" t="s">
        <v>0</v>
      </c>
      <c r="B3" s="43" t="s">
        <v>1</v>
      </c>
      <c r="C3" s="53"/>
      <c r="D3" s="43" t="s">
        <v>4</v>
      </c>
      <c r="E3" s="43"/>
      <c r="F3" s="53" t="s">
        <v>43</v>
      </c>
      <c r="G3" s="39" t="s">
        <v>44</v>
      </c>
      <c r="H3" s="39" t="s">
        <v>45</v>
      </c>
      <c r="I3" s="43" t="s">
        <v>46</v>
      </c>
    </row>
    <row r="4" spans="1:9" ht="18" customHeight="1">
      <c r="A4" s="43"/>
      <c r="B4" s="43"/>
      <c r="C4" s="54"/>
      <c r="D4" s="2" t="s">
        <v>5</v>
      </c>
      <c r="E4" s="2" t="s">
        <v>6</v>
      </c>
      <c r="F4" s="54"/>
      <c r="G4" s="40"/>
      <c r="H4" s="40"/>
      <c r="I4" s="43"/>
    </row>
    <row r="5" spans="1:9" ht="30.75" customHeight="1">
      <c r="A5" s="2">
        <v>1</v>
      </c>
      <c r="B5" s="2" t="s">
        <v>10</v>
      </c>
      <c r="C5" s="2"/>
      <c r="D5" s="2">
        <v>1683</v>
      </c>
      <c r="E5" s="2">
        <v>1721</v>
      </c>
      <c r="F5" s="2">
        <f>E5-D5</f>
        <v>38</v>
      </c>
      <c r="G5" s="2">
        <v>3.1</v>
      </c>
      <c r="H5" s="2">
        <f>F5*G5</f>
        <v>117.8</v>
      </c>
      <c r="I5" s="2"/>
    </row>
    <row r="6" spans="1:9" ht="30.75" customHeight="1">
      <c r="A6" s="2">
        <v>2</v>
      </c>
      <c r="B6" s="2" t="s">
        <v>173</v>
      </c>
      <c r="C6" s="2"/>
      <c r="D6" s="2">
        <v>2832</v>
      </c>
      <c r="E6" s="2">
        <v>2835</v>
      </c>
      <c r="F6" s="2">
        <f aca="true" t="shared" si="0" ref="F6:F20">E6-D6</f>
        <v>3</v>
      </c>
      <c r="G6" s="2">
        <v>3.1</v>
      </c>
      <c r="H6" s="2">
        <f aca="true" t="shared" si="1" ref="H6:H21">F6*G6</f>
        <v>9.3</v>
      </c>
      <c r="I6" s="2"/>
    </row>
    <row r="7" spans="1:9" ht="30.75" customHeight="1">
      <c r="A7" s="46">
        <v>3</v>
      </c>
      <c r="B7" s="46" t="s">
        <v>11</v>
      </c>
      <c r="C7" s="3" t="s">
        <v>77</v>
      </c>
      <c r="D7" s="3">
        <v>5742</v>
      </c>
      <c r="E7" s="3">
        <v>5907</v>
      </c>
      <c r="F7" s="2">
        <f t="shared" si="0"/>
        <v>165</v>
      </c>
      <c r="G7" s="2">
        <v>3.1</v>
      </c>
      <c r="H7" s="2">
        <f t="shared" si="1"/>
        <v>511.5</v>
      </c>
      <c r="I7" s="2"/>
    </row>
    <row r="8" spans="1:9" ht="30.75" customHeight="1">
      <c r="A8" s="47"/>
      <c r="B8" s="47"/>
      <c r="C8" s="3" t="s">
        <v>78</v>
      </c>
      <c r="D8" s="3">
        <v>1014</v>
      </c>
      <c r="E8" s="3">
        <v>1155</v>
      </c>
      <c r="F8" s="2">
        <f t="shared" si="0"/>
        <v>141</v>
      </c>
      <c r="G8" s="2">
        <v>3.1</v>
      </c>
      <c r="H8" s="2">
        <f t="shared" si="1"/>
        <v>437.1</v>
      </c>
      <c r="I8" s="2"/>
    </row>
    <row r="9" spans="1:9" ht="30.75" customHeight="1">
      <c r="A9" s="48"/>
      <c r="B9" s="3" t="s">
        <v>47</v>
      </c>
      <c r="C9" s="27"/>
      <c r="D9" s="3"/>
      <c r="E9" s="3"/>
      <c r="F9" s="2">
        <f>(F7+F8)-50</f>
        <v>256</v>
      </c>
      <c r="G9" s="2">
        <v>3.1</v>
      </c>
      <c r="H9" s="2">
        <f t="shared" si="1"/>
        <v>793.6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138</v>
      </c>
      <c r="E10" s="3">
        <v>141</v>
      </c>
      <c r="F10" s="2">
        <f>E10-D10</f>
        <v>3</v>
      </c>
      <c r="G10" s="2">
        <v>3.1</v>
      </c>
      <c r="H10" s="2">
        <f t="shared" si="1"/>
        <v>9.3</v>
      </c>
      <c r="I10" s="2"/>
    </row>
    <row r="11" spans="1:9" ht="30.75" customHeight="1">
      <c r="A11" s="3">
        <v>5</v>
      </c>
      <c r="B11" s="3" t="s">
        <v>160</v>
      </c>
      <c r="C11" s="18"/>
      <c r="D11" s="3">
        <v>1563</v>
      </c>
      <c r="E11" s="3">
        <v>1628</v>
      </c>
      <c r="F11" s="2">
        <f t="shared" si="0"/>
        <v>65</v>
      </c>
      <c r="G11" s="2">
        <v>3.1</v>
      </c>
      <c r="H11" s="2">
        <f t="shared" si="1"/>
        <v>201.5</v>
      </c>
      <c r="I11" s="2"/>
    </row>
    <row r="12" spans="1:9" ht="30.75" customHeight="1">
      <c r="A12" s="46">
        <v>6</v>
      </c>
      <c r="B12" s="46" t="s">
        <v>26</v>
      </c>
      <c r="C12" s="3" t="s">
        <v>77</v>
      </c>
      <c r="D12" s="3">
        <v>6063</v>
      </c>
      <c r="E12" s="3">
        <v>6269</v>
      </c>
      <c r="F12" s="2">
        <f t="shared" si="0"/>
        <v>206</v>
      </c>
      <c r="G12" s="2">
        <v>3.1</v>
      </c>
      <c r="H12" s="2">
        <f t="shared" si="1"/>
        <v>638.6</v>
      </c>
      <c r="I12" s="2"/>
    </row>
    <row r="13" spans="1:9" ht="30.75" customHeight="1">
      <c r="A13" s="47"/>
      <c r="B13" s="47"/>
      <c r="C13" s="3" t="s">
        <v>78</v>
      </c>
      <c r="D13" s="3">
        <v>540</v>
      </c>
      <c r="E13" s="3">
        <v>625</v>
      </c>
      <c r="F13" s="2">
        <f t="shared" si="0"/>
        <v>85</v>
      </c>
      <c r="G13" s="2">
        <v>3.1</v>
      </c>
      <c r="H13" s="2">
        <f t="shared" si="1"/>
        <v>263.5</v>
      </c>
      <c r="I13" s="2"/>
    </row>
    <row r="14" spans="1:9" ht="30.75" customHeight="1">
      <c r="A14" s="47"/>
      <c r="B14" s="47"/>
      <c r="C14" s="3" t="s">
        <v>79</v>
      </c>
      <c r="D14" s="3">
        <v>1419</v>
      </c>
      <c r="E14" s="3">
        <v>1434</v>
      </c>
      <c r="F14" s="2">
        <f t="shared" si="0"/>
        <v>15</v>
      </c>
      <c r="G14" s="2">
        <v>3.1</v>
      </c>
      <c r="H14" s="2">
        <f t="shared" si="1"/>
        <v>46.5</v>
      </c>
      <c r="I14" s="2"/>
    </row>
    <row r="15" spans="1:9" ht="30.75" customHeight="1">
      <c r="A15" s="47"/>
      <c r="B15" s="48"/>
      <c r="C15" s="3" t="s">
        <v>80</v>
      </c>
      <c r="D15" s="3">
        <v>1460</v>
      </c>
      <c r="E15" s="3">
        <v>1473</v>
      </c>
      <c r="F15" s="2">
        <f t="shared" si="0"/>
        <v>13</v>
      </c>
      <c r="G15" s="2">
        <v>3.1</v>
      </c>
      <c r="H15" s="2">
        <f t="shared" si="1"/>
        <v>40.300000000000004</v>
      </c>
      <c r="I15" s="2"/>
    </row>
    <row r="16" spans="1:9" ht="30.75" customHeight="1">
      <c r="A16" s="47"/>
      <c r="B16" s="16" t="s">
        <v>47</v>
      </c>
      <c r="C16" s="16"/>
      <c r="D16" s="3"/>
      <c r="E16" s="3"/>
      <c r="F16" s="2">
        <f>F12+F13+F14+F15</f>
        <v>319</v>
      </c>
      <c r="G16" s="2">
        <v>3.1</v>
      </c>
      <c r="H16" s="2">
        <f t="shared" si="1"/>
        <v>988.9</v>
      </c>
      <c r="I16" s="2"/>
    </row>
    <row r="17" spans="1:9" ht="30.75" customHeight="1">
      <c r="A17" s="46">
        <v>7</v>
      </c>
      <c r="B17" s="46" t="s">
        <v>31</v>
      </c>
      <c r="C17" s="3" t="s">
        <v>77</v>
      </c>
      <c r="D17" s="3">
        <v>2696</v>
      </c>
      <c r="E17" s="3">
        <v>2790</v>
      </c>
      <c r="F17" s="2">
        <f t="shared" si="0"/>
        <v>94</v>
      </c>
      <c r="G17" s="2">
        <v>3.1</v>
      </c>
      <c r="H17" s="2">
        <f t="shared" si="1"/>
        <v>291.40000000000003</v>
      </c>
      <c r="I17" s="2"/>
    </row>
    <row r="18" spans="1:9" ht="30.75" customHeight="1">
      <c r="A18" s="47"/>
      <c r="B18" s="47"/>
      <c r="C18" s="3" t="s">
        <v>78</v>
      </c>
      <c r="D18" s="3">
        <v>207</v>
      </c>
      <c r="E18" s="3">
        <v>414</v>
      </c>
      <c r="F18" s="2">
        <f t="shared" si="0"/>
        <v>207</v>
      </c>
      <c r="G18" s="2">
        <v>3.1</v>
      </c>
      <c r="H18" s="2">
        <f t="shared" si="1"/>
        <v>641.7</v>
      </c>
      <c r="I18" s="2"/>
    </row>
    <row r="19" spans="1:9" ht="30.75" customHeight="1">
      <c r="A19" s="47"/>
      <c r="B19" s="47"/>
      <c r="C19" s="3" t="s">
        <v>81</v>
      </c>
      <c r="D19" s="3">
        <v>127</v>
      </c>
      <c r="E19" s="3">
        <v>130</v>
      </c>
      <c r="F19" s="2">
        <f t="shared" si="0"/>
        <v>3</v>
      </c>
      <c r="G19" s="2">
        <v>3.1</v>
      </c>
      <c r="H19" s="2">
        <f t="shared" si="1"/>
        <v>9.3</v>
      </c>
      <c r="I19" s="2"/>
    </row>
    <row r="20" spans="1:9" ht="30.75" customHeight="1">
      <c r="A20" s="47"/>
      <c r="B20" s="48"/>
      <c r="C20" s="3" t="s">
        <v>82</v>
      </c>
      <c r="D20" s="3">
        <v>507</v>
      </c>
      <c r="E20" s="3">
        <v>518</v>
      </c>
      <c r="F20" s="2">
        <f t="shared" si="0"/>
        <v>11</v>
      </c>
      <c r="G20" s="2">
        <v>3.1</v>
      </c>
      <c r="H20" s="2">
        <f t="shared" si="1"/>
        <v>34.1</v>
      </c>
      <c r="I20" s="2"/>
    </row>
    <row r="21" spans="1:9" ht="30.75" customHeight="1">
      <c r="A21" s="48"/>
      <c r="B21" s="18" t="s">
        <v>47</v>
      </c>
      <c r="C21" s="18"/>
      <c r="D21" s="3"/>
      <c r="E21" s="3"/>
      <c r="F21" s="2">
        <f>F17+F18+F19+F20</f>
        <v>315</v>
      </c>
      <c r="G21" s="2">
        <v>3.1</v>
      </c>
      <c r="H21" s="2">
        <f t="shared" si="1"/>
        <v>976.5</v>
      </c>
      <c r="I21" s="2"/>
    </row>
    <row r="22" spans="1:9" ht="30.75" customHeight="1">
      <c r="A22" s="18">
        <v>8</v>
      </c>
      <c r="B22" s="18" t="s">
        <v>91</v>
      </c>
      <c r="C22" s="18"/>
      <c r="D22" s="3">
        <v>147</v>
      </c>
      <c r="E22" s="3">
        <v>152</v>
      </c>
      <c r="F22" s="2">
        <f>E22-D22</f>
        <v>5</v>
      </c>
      <c r="G22" s="2">
        <v>3.1</v>
      </c>
      <c r="H22" s="2">
        <f>F22*G22</f>
        <v>15.5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1004</v>
      </c>
      <c r="G23" s="2"/>
      <c r="H23" s="2">
        <f>H5+H6+H9+H10+H11+H16+H21+H22</f>
        <v>3112.4</v>
      </c>
      <c r="I23" s="2"/>
    </row>
    <row r="24" spans="1:9" ht="14.25">
      <c r="A24" s="8" t="s">
        <v>97</v>
      </c>
      <c r="B24" s="8"/>
      <c r="C24" s="8"/>
      <c r="D24" s="8"/>
      <c r="E24" s="8"/>
      <c r="F24" s="8"/>
      <c r="G24" s="8"/>
      <c r="H24" s="8"/>
      <c r="I24" s="8"/>
    </row>
    <row r="26" spans="1:7" ht="14.25">
      <c r="A26" t="s">
        <v>169</v>
      </c>
      <c r="G26" t="s">
        <v>170</v>
      </c>
    </row>
  </sheetData>
  <sheetProtection/>
  <mergeCells count="16">
    <mergeCell ref="G3:G4"/>
    <mergeCell ref="B12:B15"/>
    <mergeCell ref="A12:A16"/>
    <mergeCell ref="B7:B8"/>
    <mergeCell ref="F3:F4"/>
    <mergeCell ref="A7:A9"/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D18" sqref="D18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42" t="s">
        <v>177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39" t="s">
        <v>44</v>
      </c>
      <c r="G3" s="39" t="s">
        <v>45</v>
      </c>
      <c r="H3" s="53" t="s">
        <v>46</v>
      </c>
    </row>
    <row r="4" spans="1:8" ht="14.25">
      <c r="A4" s="54"/>
      <c r="B4" s="54"/>
      <c r="C4" s="2" t="s">
        <v>34</v>
      </c>
      <c r="D4" s="2" t="s">
        <v>35</v>
      </c>
      <c r="E4" s="54"/>
      <c r="F4" s="40"/>
      <c r="G4" s="40"/>
      <c r="H4" s="54"/>
    </row>
    <row r="5" spans="1:8" ht="27.75" customHeight="1">
      <c r="A5" s="2">
        <v>1</v>
      </c>
      <c r="B5" s="3" t="s">
        <v>62</v>
      </c>
      <c r="C5" s="2">
        <v>60087</v>
      </c>
      <c r="D5" s="2">
        <v>61147</v>
      </c>
      <c r="E5" s="2">
        <f aca="true" t="shared" si="0" ref="E5:E12">D5-C5</f>
        <v>1060</v>
      </c>
      <c r="F5" s="2">
        <v>0.54</v>
      </c>
      <c r="G5" s="2">
        <f>E5*F5</f>
        <v>572.4000000000001</v>
      </c>
      <c r="H5" s="2"/>
    </row>
    <row r="6" spans="1:8" ht="27.75" customHeight="1">
      <c r="A6" s="2">
        <v>2</v>
      </c>
      <c r="B6" s="3" t="s">
        <v>63</v>
      </c>
      <c r="C6" s="2">
        <v>63312</v>
      </c>
      <c r="D6" s="2">
        <v>64569</v>
      </c>
      <c r="E6" s="2">
        <f t="shared" si="0"/>
        <v>1257</v>
      </c>
      <c r="F6" s="2">
        <v>0.54</v>
      </c>
      <c r="G6" s="2">
        <f aca="true" t="shared" si="1" ref="G6:G17">E6*F6</f>
        <v>678.7800000000001</v>
      </c>
      <c r="H6" s="2"/>
    </row>
    <row r="7" spans="1:8" ht="27.75" customHeight="1">
      <c r="A7" s="2">
        <v>3</v>
      </c>
      <c r="B7" s="3" t="s">
        <v>64</v>
      </c>
      <c r="C7" s="2">
        <v>63157</v>
      </c>
      <c r="D7" s="2">
        <v>64377</v>
      </c>
      <c r="E7" s="2">
        <f t="shared" si="0"/>
        <v>1220</v>
      </c>
      <c r="F7" s="2">
        <v>0.54</v>
      </c>
      <c r="G7" s="2">
        <f t="shared" si="1"/>
        <v>658.8000000000001</v>
      </c>
      <c r="H7" s="2"/>
    </row>
    <row r="8" spans="1:8" ht="27.75" customHeight="1">
      <c r="A8" s="46">
        <v>4</v>
      </c>
      <c r="B8" s="46" t="s">
        <v>65</v>
      </c>
      <c r="C8" s="16">
        <v>41285</v>
      </c>
      <c r="D8" s="16">
        <v>41807</v>
      </c>
      <c r="E8" s="16">
        <f t="shared" si="0"/>
        <v>522</v>
      </c>
      <c r="F8" s="2">
        <v>0.54</v>
      </c>
      <c r="G8" s="2">
        <f t="shared" si="1"/>
        <v>281.88</v>
      </c>
      <c r="H8" s="2"/>
    </row>
    <row r="9" spans="1:8" ht="27.75" customHeight="1">
      <c r="A9" s="48"/>
      <c r="B9" s="48"/>
      <c r="C9" s="16">
        <v>84597</v>
      </c>
      <c r="D9" s="16">
        <v>85863</v>
      </c>
      <c r="E9" s="16">
        <f t="shared" si="0"/>
        <v>1266</v>
      </c>
      <c r="F9" s="2">
        <v>0.54</v>
      </c>
      <c r="G9" s="2">
        <f t="shared" si="1"/>
        <v>683.6400000000001</v>
      </c>
      <c r="H9" s="2"/>
    </row>
    <row r="10" spans="1:8" ht="27.75" customHeight="1">
      <c r="A10" s="17"/>
      <c r="B10" s="17" t="s">
        <v>161</v>
      </c>
      <c r="C10" s="16"/>
      <c r="D10" s="16"/>
      <c r="E10" s="16">
        <f>E8+E9</f>
        <v>1788</v>
      </c>
      <c r="F10" s="2">
        <v>0.54</v>
      </c>
      <c r="G10" s="2">
        <f>G8+G9</f>
        <v>965.5200000000001</v>
      </c>
      <c r="H10" s="2"/>
    </row>
    <row r="11" spans="1:8" ht="27.75" customHeight="1">
      <c r="A11" s="58">
        <v>5</v>
      </c>
      <c r="B11" s="58" t="s">
        <v>36</v>
      </c>
      <c r="C11" s="4">
        <v>37931</v>
      </c>
      <c r="D11" s="4">
        <v>38697</v>
      </c>
      <c r="E11" s="4">
        <f t="shared" si="0"/>
        <v>766</v>
      </c>
      <c r="F11" s="2">
        <v>0.54</v>
      </c>
      <c r="G11" s="2">
        <f t="shared" si="1"/>
        <v>413.64000000000004</v>
      </c>
      <c r="H11" s="2"/>
    </row>
    <row r="12" spans="1:8" ht="27.75" customHeight="1">
      <c r="A12" s="60"/>
      <c r="B12" s="59"/>
      <c r="C12" s="4">
        <v>18465</v>
      </c>
      <c r="D12" s="4">
        <v>18601</v>
      </c>
      <c r="E12" s="4">
        <f t="shared" si="0"/>
        <v>136</v>
      </c>
      <c r="F12" s="2">
        <v>0.54</v>
      </c>
      <c r="G12" s="2">
        <f t="shared" si="1"/>
        <v>73.44</v>
      </c>
      <c r="H12" s="2"/>
    </row>
    <row r="13" spans="1:8" ht="27.75" customHeight="1">
      <c r="A13" s="48"/>
      <c r="B13" s="22" t="s">
        <v>50</v>
      </c>
      <c r="C13" s="4"/>
      <c r="D13" s="4"/>
      <c r="E13" s="4">
        <f>E11+E12</f>
        <v>902</v>
      </c>
      <c r="F13" s="2">
        <v>0.54</v>
      </c>
      <c r="G13" s="2">
        <f t="shared" si="1"/>
        <v>487.08000000000004</v>
      </c>
      <c r="H13" s="2"/>
    </row>
    <row r="14" spans="1:8" ht="27.75" customHeight="1">
      <c r="A14" s="2">
        <v>6</v>
      </c>
      <c r="B14" s="3" t="s">
        <v>66</v>
      </c>
      <c r="C14" s="2">
        <v>42510</v>
      </c>
      <c r="D14" s="2">
        <v>43128</v>
      </c>
      <c r="E14" s="4">
        <f>D14-C14</f>
        <v>618</v>
      </c>
      <c r="F14" s="2">
        <v>0.54</v>
      </c>
      <c r="G14" s="2">
        <f t="shared" si="1"/>
        <v>333.72</v>
      </c>
      <c r="H14" s="2"/>
    </row>
    <row r="15" spans="1:8" ht="27.75" customHeight="1">
      <c r="A15" s="2">
        <v>7</v>
      </c>
      <c r="B15" s="3" t="s">
        <v>67</v>
      </c>
      <c r="C15" s="2">
        <v>33554</v>
      </c>
      <c r="D15" s="2">
        <v>34190</v>
      </c>
      <c r="E15" s="4">
        <f>D15-C15</f>
        <v>636</v>
      </c>
      <c r="F15" s="2">
        <v>0.54</v>
      </c>
      <c r="G15" s="2">
        <f t="shared" si="1"/>
        <v>343.44</v>
      </c>
      <c r="H15" s="2"/>
    </row>
    <row r="16" spans="1:8" ht="27.75" customHeight="1">
      <c r="A16" s="2">
        <v>8</v>
      </c>
      <c r="B16" s="3" t="s">
        <v>68</v>
      </c>
      <c r="C16" s="2">
        <v>38098</v>
      </c>
      <c r="D16" s="2">
        <v>39161</v>
      </c>
      <c r="E16" s="4">
        <f>(D16-C16)</f>
        <v>1063</v>
      </c>
      <c r="F16" s="2">
        <v>0.54</v>
      </c>
      <c r="G16" s="2">
        <f t="shared" si="1"/>
        <v>574.02</v>
      </c>
      <c r="H16" s="2"/>
    </row>
    <row r="17" spans="1:8" ht="27.75" customHeight="1">
      <c r="A17" s="2">
        <v>10</v>
      </c>
      <c r="B17" s="3" t="s">
        <v>49</v>
      </c>
      <c r="C17" s="2">
        <v>6102</v>
      </c>
      <c r="D17" s="2">
        <v>6165</v>
      </c>
      <c r="E17" s="4">
        <f>(D17-C17)*40</f>
        <v>2520</v>
      </c>
      <c r="F17" s="2">
        <v>0.54</v>
      </c>
      <c r="G17" s="2">
        <f t="shared" si="1"/>
        <v>1360.8000000000002</v>
      </c>
      <c r="H17" s="2"/>
    </row>
    <row r="18" spans="1:8" ht="27.75" customHeight="1">
      <c r="A18" s="7" t="s">
        <v>37</v>
      </c>
      <c r="B18" s="3" t="s">
        <v>8</v>
      </c>
      <c r="C18" s="2"/>
      <c r="D18" s="2"/>
      <c r="E18" s="2">
        <f>E5+E6+E7+E10+E13+E14+E15+E16+E17</f>
        <v>11064</v>
      </c>
      <c r="F18" s="2"/>
      <c r="G18" s="2">
        <f>G5+G6+G7+G10+G13+G14+G15+G16+G17</f>
        <v>5974.56</v>
      </c>
      <c r="H18" s="2"/>
    </row>
    <row r="20" ht="15.75">
      <c r="A20" t="s">
        <v>38</v>
      </c>
    </row>
    <row r="22" spans="1:6" ht="14.25">
      <c r="A22" t="s">
        <v>169</v>
      </c>
      <c r="F22" t="s">
        <v>170</v>
      </c>
    </row>
  </sheetData>
  <sheetProtection/>
  <mergeCells count="13">
    <mergeCell ref="B11:B12"/>
    <mergeCell ref="A11:A13"/>
    <mergeCell ref="B8:B9"/>
    <mergeCell ref="A8:A9"/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D18" sqref="D1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42" t="s">
        <v>177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4</v>
      </c>
      <c r="D3" s="57"/>
      <c r="E3" s="53" t="s">
        <v>43</v>
      </c>
      <c r="F3" s="39" t="s">
        <v>44</v>
      </c>
      <c r="G3" s="39" t="s">
        <v>51</v>
      </c>
      <c r="H3" s="53" t="s">
        <v>42</v>
      </c>
    </row>
    <row r="4" spans="1:8" ht="14.25">
      <c r="A4" s="54"/>
      <c r="B4" s="54"/>
      <c r="C4" s="2" t="s">
        <v>5</v>
      </c>
      <c r="D4" s="2" t="s">
        <v>6</v>
      </c>
      <c r="E4" s="54"/>
      <c r="F4" s="40"/>
      <c r="G4" s="40"/>
      <c r="H4" s="54"/>
    </row>
    <row r="5" spans="1:8" ht="27.75" customHeight="1">
      <c r="A5" s="46">
        <v>1</v>
      </c>
      <c r="B5" s="46" t="s">
        <v>62</v>
      </c>
      <c r="C5" s="2">
        <v>2011</v>
      </c>
      <c r="D5" s="2">
        <v>2054</v>
      </c>
      <c r="E5" s="2">
        <f>D5-C5</f>
        <v>43</v>
      </c>
      <c r="F5" s="2">
        <v>3.1</v>
      </c>
      <c r="G5" s="2">
        <f>E5*F5</f>
        <v>133.3</v>
      </c>
      <c r="H5" s="2"/>
    </row>
    <row r="6" spans="1:8" ht="27.75" customHeight="1">
      <c r="A6" s="47"/>
      <c r="B6" s="48"/>
      <c r="C6" s="2">
        <v>245</v>
      </c>
      <c r="D6" s="2">
        <v>250</v>
      </c>
      <c r="E6" s="2">
        <f>D6-C6</f>
        <v>5</v>
      </c>
      <c r="F6" s="2">
        <v>3.1</v>
      </c>
      <c r="G6" s="2">
        <f>E6*F6</f>
        <v>15.5</v>
      </c>
      <c r="H6" s="2"/>
    </row>
    <row r="7" spans="1:8" ht="27.75" customHeight="1">
      <c r="A7" s="48"/>
      <c r="B7" s="3" t="s">
        <v>161</v>
      </c>
      <c r="C7" s="2"/>
      <c r="D7" s="2"/>
      <c r="E7" s="2">
        <f>E5+E6</f>
        <v>48</v>
      </c>
      <c r="F7" s="2">
        <v>3.1</v>
      </c>
      <c r="G7" s="2">
        <f>G5+G6</f>
        <v>148.8</v>
      </c>
      <c r="H7" s="2"/>
    </row>
    <row r="8" spans="1:8" ht="27.75" customHeight="1">
      <c r="A8" s="2">
        <v>2</v>
      </c>
      <c r="B8" s="3" t="s">
        <v>63</v>
      </c>
      <c r="C8" s="2">
        <v>2236</v>
      </c>
      <c r="D8" s="2">
        <v>2279</v>
      </c>
      <c r="E8" s="2">
        <f aca="true" t="shared" si="0" ref="E8:E17">D8-C8</f>
        <v>43</v>
      </c>
      <c r="F8" s="2">
        <v>3.1</v>
      </c>
      <c r="G8" s="2">
        <f aca="true" t="shared" si="1" ref="G8:G17">E8*F8</f>
        <v>133.3</v>
      </c>
      <c r="H8" s="2"/>
    </row>
    <row r="9" spans="1:8" ht="27.75" customHeight="1">
      <c r="A9" s="46">
        <v>3</v>
      </c>
      <c r="B9" s="46" t="s">
        <v>64</v>
      </c>
      <c r="C9" s="2">
        <v>1810</v>
      </c>
      <c r="D9" s="2">
        <v>1835</v>
      </c>
      <c r="E9" s="2">
        <f t="shared" si="0"/>
        <v>25</v>
      </c>
      <c r="F9" s="2">
        <v>3.1</v>
      </c>
      <c r="G9" s="2">
        <f t="shared" si="1"/>
        <v>77.5</v>
      </c>
      <c r="H9" s="2"/>
    </row>
    <row r="10" spans="1:8" ht="27.75" customHeight="1">
      <c r="A10" s="47"/>
      <c r="B10" s="48"/>
      <c r="C10" s="2">
        <v>969</v>
      </c>
      <c r="D10" s="2">
        <v>987</v>
      </c>
      <c r="E10" s="2">
        <f t="shared" si="0"/>
        <v>18</v>
      </c>
      <c r="F10" s="2">
        <v>3.1</v>
      </c>
      <c r="G10" s="2">
        <f t="shared" si="1"/>
        <v>55.800000000000004</v>
      </c>
      <c r="H10" s="2"/>
    </row>
    <row r="11" spans="1:8" ht="27.75" customHeight="1">
      <c r="A11" s="48"/>
      <c r="B11" s="17" t="s">
        <v>161</v>
      </c>
      <c r="C11" s="2"/>
      <c r="D11" s="2"/>
      <c r="E11" s="2">
        <f>E9+E10</f>
        <v>43</v>
      </c>
      <c r="F11" s="2">
        <v>3.1</v>
      </c>
      <c r="G11" s="2">
        <f>G9+G10</f>
        <v>133.3</v>
      </c>
      <c r="H11" s="2"/>
    </row>
    <row r="12" spans="1:8" ht="27.75" customHeight="1">
      <c r="A12" s="46">
        <v>4</v>
      </c>
      <c r="B12" s="46" t="s">
        <v>69</v>
      </c>
      <c r="C12" s="2">
        <v>1948</v>
      </c>
      <c r="D12" s="2">
        <v>1973</v>
      </c>
      <c r="E12" s="2">
        <f t="shared" si="0"/>
        <v>25</v>
      </c>
      <c r="F12" s="2">
        <v>3.1</v>
      </c>
      <c r="G12" s="2">
        <f t="shared" si="1"/>
        <v>77.5</v>
      </c>
      <c r="H12" s="2"/>
    </row>
    <row r="13" spans="1:8" ht="27.75" customHeight="1">
      <c r="A13" s="47"/>
      <c r="B13" s="48"/>
      <c r="C13" s="2">
        <v>4641</v>
      </c>
      <c r="D13" s="2">
        <v>4719</v>
      </c>
      <c r="E13" s="2">
        <f t="shared" si="0"/>
        <v>78</v>
      </c>
      <c r="F13" s="2">
        <v>3.1</v>
      </c>
      <c r="G13" s="2">
        <f t="shared" si="1"/>
        <v>241.8</v>
      </c>
      <c r="H13" s="2"/>
    </row>
    <row r="14" spans="1:8" ht="27.75" customHeight="1">
      <c r="A14" s="48"/>
      <c r="B14" s="17" t="s">
        <v>50</v>
      </c>
      <c r="C14" s="2"/>
      <c r="D14" s="2"/>
      <c r="E14" s="2">
        <f>E12+E13</f>
        <v>103</v>
      </c>
      <c r="F14" s="2">
        <v>3.1</v>
      </c>
      <c r="G14" s="2">
        <f t="shared" si="1"/>
        <v>319.3</v>
      </c>
      <c r="H14" s="2"/>
    </row>
    <row r="15" spans="1:8" ht="27.75" customHeight="1">
      <c r="A15" s="20">
        <v>5</v>
      </c>
      <c r="B15" s="21" t="s">
        <v>7</v>
      </c>
      <c r="C15" s="2">
        <v>2171</v>
      </c>
      <c r="D15" s="2">
        <v>2216</v>
      </c>
      <c r="E15" s="2">
        <f t="shared" si="0"/>
        <v>45</v>
      </c>
      <c r="F15" s="2">
        <v>3.1</v>
      </c>
      <c r="G15" s="2">
        <f t="shared" si="1"/>
        <v>139.5</v>
      </c>
      <c r="H15" s="2"/>
    </row>
    <row r="16" spans="1:8" ht="27.75" customHeight="1">
      <c r="A16" s="2">
        <v>6</v>
      </c>
      <c r="B16" s="3" t="s">
        <v>66</v>
      </c>
      <c r="C16" s="2">
        <v>2814</v>
      </c>
      <c r="D16" s="2">
        <v>2844</v>
      </c>
      <c r="E16" s="2">
        <f t="shared" si="0"/>
        <v>30</v>
      </c>
      <c r="F16" s="2">
        <v>3.1</v>
      </c>
      <c r="G16" s="2">
        <f t="shared" si="1"/>
        <v>93</v>
      </c>
      <c r="H16" s="2"/>
    </row>
    <row r="17" spans="1:8" ht="27.75" customHeight="1">
      <c r="A17" s="2">
        <v>7</v>
      </c>
      <c r="B17" s="3" t="s">
        <v>67</v>
      </c>
      <c r="C17" s="2">
        <v>3721</v>
      </c>
      <c r="D17" s="2">
        <v>3764</v>
      </c>
      <c r="E17" s="2">
        <f t="shared" si="0"/>
        <v>43</v>
      </c>
      <c r="F17" s="2">
        <v>3.1</v>
      </c>
      <c r="G17" s="2">
        <f t="shared" si="1"/>
        <v>133.3</v>
      </c>
      <c r="H17" s="2"/>
    </row>
    <row r="18" spans="1:8" ht="27.75" customHeight="1">
      <c r="A18" s="2">
        <v>9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10</v>
      </c>
      <c r="B19" s="5"/>
      <c r="C19" s="6"/>
      <c r="D19" s="6"/>
      <c r="E19" s="2"/>
      <c r="F19" s="2"/>
      <c r="G19" s="2"/>
      <c r="H19" s="2"/>
    </row>
    <row r="20" spans="1:8" ht="27.75" customHeight="1">
      <c r="A20" s="2">
        <v>11</v>
      </c>
      <c r="B20" s="3"/>
      <c r="C20" s="2"/>
      <c r="D20" s="2"/>
      <c r="E20" s="2"/>
      <c r="F20" s="2"/>
      <c r="G20" s="2"/>
      <c r="H20" s="2"/>
    </row>
    <row r="21" spans="1:8" ht="27.75" customHeight="1">
      <c r="A21" s="2">
        <v>12</v>
      </c>
      <c r="B21" s="3"/>
      <c r="C21" s="2"/>
      <c r="D21" s="2"/>
      <c r="E21" s="2"/>
      <c r="F21" s="2"/>
      <c r="G21" s="2"/>
      <c r="H21" s="2"/>
    </row>
    <row r="22" spans="1:8" ht="27.75" customHeight="1">
      <c r="A22" s="2">
        <v>13</v>
      </c>
      <c r="B22" s="3"/>
      <c r="C22" s="2"/>
      <c r="D22" s="2"/>
      <c r="E22" s="2"/>
      <c r="F22" s="2"/>
      <c r="G22" s="2"/>
      <c r="H22" s="2"/>
    </row>
    <row r="23" spans="1:8" ht="27.75" customHeight="1">
      <c r="A23" s="7" t="s">
        <v>9</v>
      </c>
      <c r="B23" s="3"/>
      <c r="C23" s="2"/>
      <c r="D23" s="2"/>
      <c r="E23" s="2"/>
      <c r="F23" s="2"/>
      <c r="G23" s="2">
        <f>G7+G8+G11+G14+G15+G16+G17</f>
        <v>1100.5</v>
      </c>
      <c r="H23" s="2"/>
    </row>
    <row r="26" spans="1:7" ht="14.25">
      <c r="A26" t="s">
        <v>169</v>
      </c>
      <c r="G26" t="s">
        <v>170</v>
      </c>
    </row>
  </sheetData>
  <sheetProtection/>
  <mergeCells count="15">
    <mergeCell ref="G3:G4"/>
    <mergeCell ref="B12:B13"/>
    <mergeCell ref="A12:A14"/>
    <mergeCell ref="A1:H1"/>
    <mergeCell ref="A2:H2"/>
    <mergeCell ref="A3:A4"/>
    <mergeCell ref="B3:B4"/>
    <mergeCell ref="C3:D3"/>
    <mergeCell ref="H3:H4"/>
    <mergeCell ref="E3:E4"/>
    <mergeCell ref="F3:F4"/>
    <mergeCell ref="B5:B6"/>
    <mergeCell ref="B9:B10"/>
    <mergeCell ref="A5:A7"/>
    <mergeCell ref="A9:A11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7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2" t="s">
        <v>178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53" t="s">
        <v>0</v>
      </c>
      <c r="B3" s="53" t="s">
        <v>1</v>
      </c>
      <c r="C3" s="53" t="s">
        <v>93</v>
      </c>
      <c r="D3" s="56" t="s">
        <v>2</v>
      </c>
      <c r="E3" s="57"/>
      <c r="F3" s="53" t="s">
        <v>3</v>
      </c>
      <c r="G3" s="39" t="s">
        <v>44</v>
      </c>
      <c r="H3" s="39" t="s">
        <v>45</v>
      </c>
      <c r="I3" s="53" t="s">
        <v>46</v>
      </c>
    </row>
    <row r="4" spans="1:9" ht="14.25">
      <c r="A4" s="54"/>
      <c r="B4" s="54"/>
      <c r="C4" s="54"/>
      <c r="D4" s="2" t="s">
        <v>34</v>
      </c>
      <c r="E4" s="2" t="s">
        <v>35</v>
      </c>
      <c r="F4" s="54"/>
      <c r="G4" s="40"/>
      <c r="H4" s="40"/>
      <c r="I4" s="54"/>
    </row>
    <row r="5" spans="1:9" ht="28.5" customHeight="1">
      <c r="A5" s="1">
        <v>1</v>
      </c>
      <c r="B5" s="46" t="s">
        <v>52</v>
      </c>
      <c r="C5" s="3"/>
      <c r="D5" s="2">
        <v>43440</v>
      </c>
      <c r="E5" s="2">
        <v>43899</v>
      </c>
      <c r="F5" s="3">
        <f>E5-D5</f>
        <v>459</v>
      </c>
      <c r="G5" s="2">
        <v>0.54</v>
      </c>
      <c r="H5" s="2">
        <f>F5*G5</f>
        <v>247.86</v>
      </c>
      <c r="I5" s="2"/>
    </row>
    <row r="6" spans="1:9" ht="28.5" customHeight="1">
      <c r="A6" s="46">
        <v>2</v>
      </c>
      <c r="B6" s="48"/>
      <c r="C6" s="3"/>
      <c r="D6" s="2">
        <v>31959</v>
      </c>
      <c r="E6" s="2">
        <v>33329</v>
      </c>
      <c r="F6" s="3">
        <f>E6-D6</f>
        <v>1370</v>
      </c>
      <c r="G6" s="2">
        <v>0.54</v>
      </c>
      <c r="H6" s="2">
        <f aca="true" t="shared" si="0" ref="H6:H19">F6*G6</f>
        <v>739.8000000000001</v>
      </c>
      <c r="I6" s="2"/>
    </row>
    <row r="7" spans="1:9" ht="28.5" customHeight="1">
      <c r="A7" s="48"/>
      <c r="B7" s="17" t="s">
        <v>50</v>
      </c>
      <c r="C7" s="3"/>
      <c r="D7" s="19"/>
      <c r="E7" s="19"/>
      <c r="F7" s="16">
        <f>F5+F6</f>
        <v>1829</v>
      </c>
      <c r="G7" s="2">
        <v>0.54</v>
      </c>
      <c r="H7" s="2">
        <f t="shared" si="0"/>
        <v>987.6600000000001</v>
      </c>
      <c r="I7" s="2"/>
    </row>
    <row r="8" spans="1:9" ht="28.5" customHeight="1">
      <c r="A8" s="16">
        <v>3</v>
      </c>
      <c r="B8" s="16" t="s">
        <v>54</v>
      </c>
      <c r="C8" s="3"/>
      <c r="D8" s="16">
        <v>76074</v>
      </c>
      <c r="E8" s="16">
        <v>77676</v>
      </c>
      <c r="F8" s="16">
        <f>E8-D8</f>
        <v>1602</v>
      </c>
      <c r="G8" s="2">
        <v>0.54</v>
      </c>
      <c r="H8" s="2">
        <f t="shared" si="0"/>
        <v>865.08</v>
      </c>
      <c r="I8" s="2"/>
    </row>
    <row r="9" spans="1:9" ht="28.5" customHeight="1">
      <c r="A9" s="2">
        <v>4</v>
      </c>
      <c r="B9" s="3" t="s">
        <v>55</v>
      </c>
      <c r="C9" s="3"/>
      <c r="D9" s="2">
        <v>2736</v>
      </c>
      <c r="E9" s="2">
        <v>3016</v>
      </c>
      <c r="F9" s="3">
        <f aca="true" t="shared" si="1" ref="F9:F15">E9-D9</f>
        <v>280</v>
      </c>
      <c r="G9" s="2">
        <v>0.54</v>
      </c>
      <c r="H9" s="2">
        <f t="shared" si="0"/>
        <v>151.20000000000002</v>
      </c>
      <c r="I9" s="2"/>
    </row>
    <row r="10" spans="1:9" ht="28.5" customHeight="1">
      <c r="A10" s="46">
        <v>5</v>
      </c>
      <c r="B10" s="46" t="s">
        <v>30</v>
      </c>
      <c r="C10" s="3"/>
      <c r="D10" s="2">
        <v>33013</v>
      </c>
      <c r="E10" s="2">
        <v>33525</v>
      </c>
      <c r="F10" s="3">
        <f t="shared" si="1"/>
        <v>512</v>
      </c>
      <c r="G10" s="2">
        <v>0.54</v>
      </c>
      <c r="H10" s="2">
        <f t="shared" si="0"/>
        <v>276.48</v>
      </c>
      <c r="I10" s="2"/>
    </row>
    <row r="11" spans="1:9" ht="28.5" customHeight="1">
      <c r="A11" s="47"/>
      <c r="B11" s="48"/>
      <c r="C11" s="3" t="s">
        <v>90</v>
      </c>
      <c r="D11" s="2">
        <v>1574</v>
      </c>
      <c r="E11" s="2">
        <v>1626</v>
      </c>
      <c r="F11" s="3">
        <f>(E11-D11)*30</f>
        <v>1560</v>
      </c>
      <c r="G11" s="2">
        <v>0.54</v>
      </c>
      <c r="H11" s="2">
        <f t="shared" si="0"/>
        <v>842.4000000000001</v>
      </c>
      <c r="I11" s="2"/>
    </row>
    <row r="12" spans="1:9" ht="28.5" customHeight="1">
      <c r="A12" s="48"/>
      <c r="B12" s="18" t="s">
        <v>50</v>
      </c>
      <c r="C12" s="3"/>
      <c r="D12" s="2"/>
      <c r="E12" s="2"/>
      <c r="F12" s="3">
        <f>F10+F11</f>
        <v>2072</v>
      </c>
      <c r="G12" s="2">
        <v>0.54</v>
      </c>
      <c r="H12" s="2">
        <f t="shared" si="0"/>
        <v>1118.88</v>
      </c>
      <c r="I12" s="2"/>
    </row>
    <row r="13" spans="1:9" ht="28.5" customHeight="1">
      <c r="A13" s="1">
        <v>6</v>
      </c>
      <c r="B13" s="3" t="s">
        <v>56</v>
      </c>
      <c r="C13" s="3"/>
      <c r="D13" s="2">
        <v>63812</v>
      </c>
      <c r="E13" s="2">
        <v>65482</v>
      </c>
      <c r="F13" s="3">
        <f t="shared" si="1"/>
        <v>1670</v>
      </c>
      <c r="G13" s="2">
        <v>0.54</v>
      </c>
      <c r="H13" s="2">
        <f t="shared" si="0"/>
        <v>901.8000000000001</v>
      </c>
      <c r="I13" s="2"/>
    </row>
    <row r="14" spans="1:9" ht="28.5" customHeight="1">
      <c r="A14" s="1">
        <v>7</v>
      </c>
      <c r="B14" s="3" t="s">
        <v>57</v>
      </c>
      <c r="C14" s="3"/>
      <c r="D14" s="2">
        <v>11337</v>
      </c>
      <c r="E14" s="2">
        <v>11474</v>
      </c>
      <c r="F14" s="3">
        <f t="shared" si="1"/>
        <v>137</v>
      </c>
      <c r="G14" s="2">
        <v>0.54</v>
      </c>
      <c r="H14" s="2">
        <f t="shared" si="0"/>
        <v>73.98</v>
      </c>
      <c r="I14" s="2"/>
    </row>
    <row r="15" spans="1:9" ht="28.5" customHeight="1">
      <c r="A15" s="16">
        <v>8</v>
      </c>
      <c r="B15" s="16" t="s">
        <v>58</v>
      </c>
      <c r="C15" s="3"/>
      <c r="D15" s="19">
        <v>10691</v>
      </c>
      <c r="E15" s="19">
        <v>10790</v>
      </c>
      <c r="F15" s="16">
        <f t="shared" si="1"/>
        <v>99</v>
      </c>
      <c r="G15" s="2">
        <v>0.54</v>
      </c>
      <c r="H15" s="2">
        <f t="shared" si="0"/>
        <v>53.46</v>
      </c>
      <c r="I15" s="2"/>
    </row>
    <row r="16" spans="1:9" ht="28.5" customHeight="1">
      <c r="A16" s="2">
        <v>9</v>
      </c>
      <c r="B16" s="7" t="s">
        <v>59</v>
      </c>
      <c r="C16" s="7"/>
      <c r="D16" s="2">
        <v>23819</v>
      </c>
      <c r="E16" s="2">
        <v>24144</v>
      </c>
      <c r="F16" s="3">
        <f>E16-D16</f>
        <v>325</v>
      </c>
      <c r="G16" s="2">
        <v>0.54</v>
      </c>
      <c r="H16" s="2">
        <f t="shared" si="0"/>
        <v>175.5</v>
      </c>
      <c r="I16" s="2"/>
    </row>
    <row r="17" spans="1:9" ht="28.5" customHeight="1">
      <c r="A17" s="1">
        <v>10</v>
      </c>
      <c r="B17" s="3" t="s">
        <v>60</v>
      </c>
      <c r="C17" s="7"/>
      <c r="D17" s="2">
        <v>32170</v>
      </c>
      <c r="E17" s="2">
        <v>33465</v>
      </c>
      <c r="F17" s="3">
        <f>E17-D17</f>
        <v>1295</v>
      </c>
      <c r="G17" s="2">
        <v>0.54</v>
      </c>
      <c r="H17" s="2">
        <f t="shared" si="0"/>
        <v>699.3000000000001</v>
      </c>
      <c r="I17" s="2"/>
    </row>
    <row r="18" spans="1:9" ht="28.5" customHeight="1">
      <c r="A18" s="1">
        <v>11</v>
      </c>
      <c r="B18" s="9" t="s">
        <v>61</v>
      </c>
      <c r="C18" s="9"/>
      <c r="D18" s="2">
        <v>55531</v>
      </c>
      <c r="E18" s="2">
        <v>56351</v>
      </c>
      <c r="F18" s="3">
        <f>E18-D18</f>
        <v>820</v>
      </c>
      <c r="G18" s="2">
        <v>0.54</v>
      </c>
      <c r="H18" s="2">
        <f t="shared" si="0"/>
        <v>442.8</v>
      </c>
      <c r="I18" s="2"/>
    </row>
    <row r="19" spans="1:9" ht="28.5" customHeight="1">
      <c r="A19" s="1">
        <v>12</v>
      </c>
      <c r="B19" s="7" t="s">
        <v>39</v>
      </c>
      <c r="C19" s="7"/>
      <c r="D19" s="2">
        <v>106517</v>
      </c>
      <c r="E19" s="2">
        <v>107997</v>
      </c>
      <c r="F19" s="3">
        <f>E19-D19</f>
        <v>1480</v>
      </c>
      <c r="G19" s="2">
        <v>0.54</v>
      </c>
      <c r="H19" s="2">
        <f t="shared" si="0"/>
        <v>799.2</v>
      </c>
      <c r="I19" s="7"/>
    </row>
    <row r="20" spans="1:9" ht="28.5" customHeight="1">
      <c r="A20" s="7"/>
      <c r="B20" s="7" t="s">
        <v>37</v>
      </c>
      <c r="C20" s="7"/>
      <c r="D20" s="7"/>
      <c r="E20" s="7"/>
      <c r="F20" s="3">
        <f>F7+F8+F9+F12+F13+F14+F15+F16+F17+F18+F19</f>
        <v>11609</v>
      </c>
      <c r="G20" s="2"/>
      <c r="H20" s="2">
        <f>H7+H8+H9+H12+H13+H14+H15+H16+H17+H18+H19</f>
        <v>6268.860000000001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37" t="s">
        <v>169</v>
      </c>
      <c r="H23" t="s">
        <v>170</v>
      </c>
    </row>
  </sheetData>
  <sheetProtection/>
  <mergeCells count="14">
    <mergeCell ref="B5:B6"/>
    <mergeCell ref="G3:G4"/>
    <mergeCell ref="H3:H4"/>
    <mergeCell ref="A10:A12"/>
    <mergeCell ref="A6:A7"/>
    <mergeCell ref="B10:B11"/>
    <mergeCell ref="C3:C4"/>
    <mergeCell ref="A1:I1"/>
    <mergeCell ref="A2:I2"/>
    <mergeCell ref="A3:A4"/>
    <mergeCell ref="B3:B4"/>
    <mergeCell ref="D3:E3"/>
    <mergeCell ref="F3:F4"/>
    <mergeCell ref="I3:I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8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2" t="s">
        <v>178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53" t="s">
        <v>0</v>
      </c>
      <c r="B3" s="53" t="s">
        <v>1</v>
      </c>
      <c r="C3" s="29"/>
      <c r="D3" s="56" t="s">
        <v>4</v>
      </c>
      <c r="E3" s="57"/>
      <c r="F3" s="39" t="s">
        <v>43</v>
      </c>
      <c r="G3" s="39" t="s">
        <v>44</v>
      </c>
      <c r="H3" s="39" t="s">
        <v>53</v>
      </c>
      <c r="I3" s="53" t="s">
        <v>46</v>
      </c>
    </row>
    <row r="4" spans="1:9" ht="14.25">
      <c r="A4" s="54"/>
      <c r="B4" s="54"/>
      <c r="C4" s="1"/>
      <c r="D4" s="2" t="s">
        <v>12</v>
      </c>
      <c r="E4" s="2" t="s">
        <v>13</v>
      </c>
      <c r="F4" s="40"/>
      <c r="G4" s="40"/>
      <c r="H4" s="40"/>
      <c r="I4" s="54"/>
    </row>
    <row r="5" spans="1:9" ht="24.75" customHeight="1">
      <c r="A5" s="46">
        <v>1</v>
      </c>
      <c r="B5" s="46" t="s">
        <v>25</v>
      </c>
      <c r="C5" s="3" t="s">
        <v>77</v>
      </c>
      <c r="D5" s="2">
        <v>1621</v>
      </c>
      <c r="E5" s="2">
        <v>1655</v>
      </c>
      <c r="F5" s="2">
        <f>E5-D5</f>
        <v>34</v>
      </c>
      <c r="G5" s="2">
        <v>3.1</v>
      </c>
      <c r="H5" s="2">
        <f>F5*G5</f>
        <v>105.4</v>
      </c>
      <c r="I5" s="2"/>
    </row>
    <row r="6" spans="1:9" ht="24.75" customHeight="1">
      <c r="A6" s="48"/>
      <c r="B6" s="48"/>
      <c r="C6" s="3" t="s">
        <v>78</v>
      </c>
      <c r="D6" s="2"/>
      <c r="E6" s="2"/>
      <c r="F6" s="2"/>
      <c r="G6" s="2"/>
      <c r="H6" s="2"/>
      <c r="I6" s="2"/>
    </row>
    <row r="7" spans="1:9" ht="24.75" customHeight="1">
      <c r="A7" s="46">
        <v>2</v>
      </c>
      <c r="B7" s="46" t="s">
        <v>54</v>
      </c>
      <c r="C7" s="3" t="s">
        <v>77</v>
      </c>
      <c r="D7" s="2">
        <v>704</v>
      </c>
      <c r="E7" s="2">
        <v>727</v>
      </c>
      <c r="F7" s="2">
        <f aca="true" t="shared" si="0" ref="F7:F24">E7-D7</f>
        <v>23</v>
      </c>
      <c r="G7" s="2">
        <v>3.1</v>
      </c>
      <c r="H7" s="2">
        <f aca="true" t="shared" si="1" ref="H7:H24">F7*G7</f>
        <v>71.3</v>
      </c>
      <c r="I7" s="2"/>
    </row>
    <row r="8" spans="1:9" ht="22.5" customHeight="1">
      <c r="A8" s="48"/>
      <c r="B8" s="48"/>
      <c r="C8" s="3" t="s">
        <v>78</v>
      </c>
      <c r="D8" s="2">
        <v>3120</v>
      </c>
      <c r="E8" s="2">
        <v>3168</v>
      </c>
      <c r="F8" s="2">
        <f t="shared" si="0"/>
        <v>48</v>
      </c>
      <c r="G8" s="2">
        <v>3.1</v>
      </c>
      <c r="H8" s="2">
        <f t="shared" si="1"/>
        <v>148.8</v>
      </c>
      <c r="I8" s="2"/>
    </row>
    <row r="9" spans="1:9" ht="23.25" customHeight="1">
      <c r="A9" s="46">
        <v>3</v>
      </c>
      <c r="B9" s="46" t="s">
        <v>70</v>
      </c>
      <c r="C9" s="3" t="s">
        <v>77</v>
      </c>
      <c r="D9" s="2">
        <v>1495</v>
      </c>
      <c r="E9" s="2">
        <v>1530</v>
      </c>
      <c r="F9" s="2">
        <f t="shared" si="0"/>
        <v>35</v>
      </c>
      <c r="G9" s="2">
        <v>3.1</v>
      </c>
      <c r="H9" s="2">
        <f t="shared" si="1"/>
        <v>108.5</v>
      </c>
      <c r="I9" s="2"/>
    </row>
    <row r="10" spans="1:9" ht="24" customHeight="1">
      <c r="A10" s="48"/>
      <c r="B10" s="48"/>
      <c r="C10" s="3" t="s">
        <v>78</v>
      </c>
      <c r="D10" s="2">
        <v>18</v>
      </c>
      <c r="E10" s="2">
        <v>18</v>
      </c>
      <c r="F10" s="2">
        <f t="shared" si="0"/>
        <v>0</v>
      </c>
      <c r="G10" s="2">
        <v>3.1</v>
      </c>
      <c r="H10" s="2">
        <f t="shared" si="1"/>
        <v>0</v>
      </c>
      <c r="I10" s="2"/>
    </row>
    <row r="11" spans="1:9" ht="28.5" customHeight="1">
      <c r="A11" s="46">
        <v>4</v>
      </c>
      <c r="B11" s="46" t="s">
        <v>30</v>
      </c>
      <c r="C11" s="3" t="s">
        <v>77</v>
      </c>
      <c r="D11" s="2">
        <v>2870</v>
      </c>
      <c r="E11" s="2">
        <v>2928</v>
      </c>
      <c r="F11" s="2">
        <f t="shared" si="0"/>
        <v>58</v>
      </c>
      <c r="G11" s="2">
        <v>3.1</v>
      </c>
      <c r="H11" s="2">
        <f t="shared" si="1"/>
        <v>179.8</v>
      </c>
      <c r="I11" s="2"/>
    </row>
    <row r="12" spans="1:9" ht="24" customHeight="1">
      <c r="A12" s="48"/>
      <c r="B12" s="48"/>
      <c r="C12" s="3" t="s">
        <v>78</v>
      </c>
      <c r="D12" s="2">
        <v>719</v>
      </c>
      <c r="E12" s="2">
        <v>739</v>
      </c>
      <c r="F12" s="2">
        <f t="shared" si="0"/>
        <v>20</v>
      </c>
      <c r="G12" s="2">
        <v>3.1</v>
      </c>
      <c r="H12" s="2">
        <f t="shared" si="1"/>
        <v>62</v>
      </c>
      <c r="I12" s="2"/>
    </row>
    <row r="13" spans="1:9" ht="26.25" customHeight="1">
      <c r="A13" s="46">
        <v>5</v>
      </c>
      <c r="B13" s="46" t="s">
        <v>71</v>
      </c>
      <c r="C13" s="3" t="s">
        <v>77</v>
      </c>
      <c r="D13" s="2">
        <v>697</v>
      </c>
      <c r="E13" s="2">
        <v>709</v>
      </c>
      <c r="F13" s="2">
        <f t="shared" si="0"/>
        <v>12</v>
      </c>
      <c r="G13" s="2">
        <v>3.1</v>
      </c>
      <c r="H13" s="2">
        <f t="shared" si="1"/>
        <v>37.2</v>
      </c>
      <c r="I13" s="2"/>
    </row>
    <row r="14" spans="1:9" ht="24.75" customHeight="1">
      <c r="A14" s="48"/>
      <c r="B14" s="48"/>
      <c r="C14" s="3" t="s">
        <v>78</v>
      </c>
      <c r="D14" s="2"/>
      <c r="E14" s="2"/>
      <c r="F14" s="2"/>
      <c r="G14" s="2"/>
      <c r="H14" s="2"/>
      <c r="I14" s="2"/>
    </row>
    <row r="15" spans="1:9" ht="25.5" customHeight="1">
      <c r="A15" s="46">
        <v>6</v>
      </c>
      <c r="B15" s="46" t="s">
        <v>72</v>
      </c>
      <c r="C15" s="3" t="s">
        <v>77</v>
      </c>
      <c r="D15" s="2">
        <v>2100</v>
      </c>
      <c r="E15" s="2">
        <v>2140</v>
      </c>
      <c r="F15" s="2">
        <f t="shared" si="0"/>
        <v>40</v>
      </c>
      <c r="G15" s="2">
        <v>3.1</v>
      </c>
      <c r="H15" s="2">
        <f t="shared" si="1"/>
        <v>124</v>
      </c>
      <c r="I15" s="2"/>
    </row>
    <row r="16" spans="1:9" ht="26.25" customHeight="1">
      <c r="A16" s="48"/>
      <c r="B16" s="48"/>
      <c r="C16" s="3" t="s">
        <v>78</v>
      </c>
      <c r="D16" s="2">
        <v>79</v>
      </c>
      <c r="E16" s="2">
        <v>79</v>
      </c>
      <c r="F16" s="2">
        <f t="shared" si="0"/>
        <v>0</v>
      </c>
      <c r="G16" s="2">
        <v>3.1</v>
      </c>
      <c r="H16" s="2">
        <f t="shared" si="1"/>
        <v>0</v>
      </c>
      <c r="I16" s="2"/>
    </row>
    <row r="17" spans="1:9" ht="25.5" customHeight="1">
      <c r="A17" s="46">
        <v>7</v>
      </c>
      <c r="B17" s="46" t="s">
        <v>73</v>
      </c>
      <c r="C17" s="3" t="s">
        <v>77</v>
      </c>
      <c r="D17" s="2">
        <v>492</v>
      </c>
      <c r="E17" s="2">
        <v>492</v>
      </c>
      <c r="F17" s="2">
        <f t="shared" si="0"/>
        <v>0</v>
      </c>
      <c r="G17" s="2">
        <v>3.1</v>
      </c>
      <c r="H17" s="2">
        <f t="shared" si="1"/>
        <v>0</v>
      </c>
      <c r="I17" s="2"/>
    </row>
    <row r="18" spans="1:9" ht="24.75" customHeight="1">
      <c r="A18" s="48"/>
      <c r="B18" s="48"/>
      <c r="C18" s="3" t="s">
        <v>78</v>
      </c>
      <c r="D18" s="2">
        <v>2703</v>
      </c>
      <c r="E18" s="2">
        <v>2770</v>
      </c>
      <c r="F18" s="2">
        <f t="shared" si="0"/>
        <v>67</v>
      </c>
      <c r="G18" s="2">
        <v>3.1</v>
      </c>
      <c r="H18" s="2">
        <f t="shared" si="1"/>
        <v>207.70000000000002</v>
      </c>
      <c r="I18" s="2"/>
    </row>
    <row r="19" spans="1:9" ht="25.5" customHeight="1">
      <c r="A19" s="46">
        <v>8</v>
      </c>
      <c r="B19" s="46" t="s">
        <v>74</v>
      </c>
      <c r="C19" s="3" t="s">
        <v>77</v>
      </c>
      <c r="D19" s="2">
        <v>2532</v>
      </c>
      <c r="E19" s="2">
        <v>2574</v>
      </c>
      <c r="F19" s="2">
        <f t="shared" si="0"/>
        <v>42</v>
      </c>
      <c r="G19" s="2">
        <v>3.1</v>
      </c>
      <c r="H19" s="2">
        <f>F19*G20</f>
        <v>130.20000000000002</v>
      </c>
      <c r="I19" s="2"/>
    </row>
    <row r="20" spans="1:9" ht="24" customHeight="1">
      <c r="A20" s="48"/>
      <c r="B20" s="48"/>
      <c r="C20" s="3" t="s">
        <v>78</v>
      </c>
      <c r="D20" s="2">
        <v>111</v>
      </c>
      <c r="E20" s="2">
        <v>111</v>
      </c>
      <c r="F20" s="2">
        <f t="shared" si="0"/>
        <v>0</v>
      </c>
      <c r="G20" s="2">
        <v>3.1</v>
      </c>
      <c r="H20" s="2">
        <f>F20*G21</f>
        <v>0</v>
      </c>
      <c r="I20" s="2"/>
    </row>
    <row r="21" spans="1:9" ht="26.25" customHeight="1">
      <c r="A21" s="46">
        <v>9</v>
      </c>
      <c r="B21" s="46" t="s">
        <v>75</v>
      </c>
      <c r="C21" s="3" t="s">
        <v>77</v>
      </c>
      <c r="D21" s="2">
        <v>2095</v>
      </c>
      <c r="E21" s="2">
        <v>2139</v>
      </c>
      <c r="F21" s="2">
        <f t="shared" si="0"/>
        <v>44</v>
      </c>
      <c r="G21" s="2">
        <v>3.1</v>
      </c>
      <c r="H21" s="2">
        <f t="shared" si="1"/>
        <v>136.4</v>
      </c>
      <c r="I21" s="2"/>
    </row>
    <row r="22" spans="1:9" ht="24.75" customHeight="1">
      <c r="A22" s="48"/>
      <c r="B22" s="48"/>
      <c r="C22" s="3" t="s">
        <v>83</v>
      </c>
      <c r="D22" s="2">
        <v>89</v>
      </c>
      <c r="E22" s="2">
        <v>89</v>
      </c>
      <c r="F22" s="2">
        <f t="shared" si="0"/>
        <v>0</v>
      </c>
      <c r="G22" s="2">
        <v>3.1</v>
      </c>
      <c r="H22" s="2">
        <f t="shared" si="1"/>
        <v>0</v>
      </c>
      <c r="I22" s="2"/>
    </row>
    <row r="23" spans="1:9" ht="24.75" customHeight="1">
      <c r="A23" s="46">
        <v>10</v>
      </c>
      <c r="B23" s="46" t="s">
        <v>76</v>
      </c>
      <c r="C23" s="3" t="s">
        <v>84</v>
      </c>
      <c r="D23" s="2">
        <v>2202</v>
      </c>
      <c r="E23" s="2">
        <v>2250</v>
      </c>
      <c r="F23" s="2">
        <f t="shared" si="0"/>
        <v>48</v>
      </c>
      <c r="G23" s="2">
        <v>3.1</v>
      </c>
      <c r="H23" s="2">
        <f t="shared" si="1"/>
        <v>148.8</v>
      </c>
      <c r="I23" s="2"/>
    </row>
    <row r="24" spans="1:9" ht="24" customHeight="1">
      <c r="A24" s="48"/>
      <c r="B24" s="48"/>
      <c r="C24" s="3" t="s">
        <v>85</v>
      </c>
      <c r="D24" s="3">
        <v>13</v>
      </c>
      <c r="E24" s="3">
        <v>13</v>
      </c>
      <c r="F24" s="2">
        <f t="shared" si="0"/>
        <v>0</v>
      </c>
      <c r="G24" s="2">
        <v>3.1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471</v>
      </c>
      <c r="G25" s="2"/>
      <c r="H25" s="2">
        <f>SUM(H5:H24)</f>
        <v>1460.1000000000001</v>
      </c>
      <c r="I25" s="2"/>
    </row>
    <row r="27" spans="2:3" ht="14.25">
      <c r="B27" s="11"/>
      <c r="C27" s="11"/>
    </row>
    <row r="28" spans="2:8" ht="14.25">
      <c r="B28" t="s">
        <v>169</v>
      </c>
      <c r="H28" t="s">
        <v>170</v>
      </c>
    </row>
  </sheetData>
  <sheetProtection/>
  <mergeCells count="29"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1:I1"/>
    <mergeCell ref="A2:I2"/>
    <mergeCell ref="A3:A4"/>
    <mergeCell ref="B3:B4"/>
    <mergeCell ref="D3:E3"/>
    <mergeCell ref="I3:I4"/>
    <mergeCell ref="F3:F4"/>
    <mergeCell ref="G3:G4"/>
    <mergeCell ref="H3:H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1"/>
      <c r="B1" s="41"/>
      <c r="C1" s="41"/>
      <c r="D1" s="41"/>
      <c r="E1" s="41"/>
      <c r="F1" s="41"/>
      <c r="G1" s="41"/>
      <c r="H1" s="41"/>
    </row>
    <row r="2" spans="1:8" ht="20.25">
      <c r="A2" s="42" t="s">
        <v>179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39" t="s">
        <v>44</v>
      </c>
      <c r="G3" s="39" t="s">
        <v>45</v>
      </c>
      <c r="H3" s="53" t="s">
        <v>46</v>
      </c>
    </row>
    <row r="4" spans="1:8" ht="14.25">
      <c r="A4" s="54"/>
      <c r="B4" s="54"/>
      <c r="C4" s="2" t="s">
        <v>12</v>
      </c>
      <c r="D4" s="2" t="s">
        <v>13</v>
      </c>
      <c r="E4" s="54"/>
      <c r="F4" s="40"/>
      <c r="G4" s="40"/>
      <c r="H4" s="54"/>
    </row>
    <row r="5" spans="1:8" ht="30" customHeight="1">
      <c r="A5" s="2">
        <v>1</v>
      </c>
      <c r="B5" s="13" t="s">
        <v>15</v>
      </c>
      <c r="C5" s="2">
        <v>15462</v>
      </c>
      <c r="D5" s="2">
        <v>15733</v>
      </c>
      <c r="E5" s="6">
        <f>D5-C5</f>
        <v>271</v>
      </c>
      <c r="F5" s="2">
        <v>0.54</v>
      </c>
      <c r="G5" s="2">
        <f>E5*F5</f>
        <v>146.34</v>
      </c>
      <c r="H5" s="2"/>
    </row>
    <row r="6" spans="1:8" ht="30" customHeight="1">
      <c r="A6" s="2">
        <v>2</v>
      </c>
      <c r="B6" s="13" t="s">
        <v>16</v>
      </c>
      <c r="C6" s="2">
        <v>11378</v>
      </c>
      <c r="D6" s="2">
        <v>11550</v>
      </c>
      <c r="E6" s="6">
        <f aca="true" t="shared" si="0" ref="E6:E14">D6-C6</f>
        <v>172</v>
      </c>
      <c r="F6" s="2">
        <v>0.54</v>
      </c>
      <c r="G6" s="2">
        <f aca="true" t="shared" si="1" ref="G6:G14">E6*F6</f>
        <v>92.88000000000001</v>
      </c>
      <c r="H6" s="2"/>
    </row>
    <row r="7" spans="1:8" ht="30" customHeight="1">
      <c r="A7" s="2">
        <v>3</v>
      </c>
      <c r="B7" s="13" t="s">
        <v>17</v>
      </c>
      <c r="C7" s="2">
        <v>16990</v>
      </c>
      <c r="D7" s="2">
        <v>17129</v>
      </c>
      <c r="E7" s="6">
        <f t="shared" si="0"/>
        <v>139</v>
      </c>
      <c r="F7" s="2">
        <v>0.54</v>
      </c>
      <c r="G7" s="2">
        <f t="shared" si="1"/>
        <v>75.06</v>
      </c>
      <c r="H7" s="2"/>
    </row>
    <row r="8" spans="1:8" ht="30" customHeight="1">
      <c r="A8" s="2">
        <v>4</v>
      </c>
      <c r="B8" s="13" t="s">
        <v>18</v>
      </c>
      <c r="C8" s="2">
        <v>20770</v>
      </c>
      <c r="D8" s="2">
        <v>21139</v>
      </c>
      <c r="E8" s="6">
        <f t="shared" si="0"/>
        <v>369</v>
      </c>
      <c r="F8" s="2">
        <v>0.54</v>
      </c>
      <c r="G8" s="2">
        <f t="shared" si="1"/>
        <v>199.26000000000002</v>
      </c>
      <c r="H8" s="2"/>
    </row>
    <row r="9" spans="1:8" ht="30" customHeight="1">
      <c r="A9" s="2">
        <v>6</v>
      </c>
      <c r="B9" s="13" t="s">
        <v>19</v>
      </c>
      <c r="C9" s="2">
        <v>30111</v>
      </c>
      <c r="D9" s="2">
        <v>30624</v>
      </c>
      <c r="E9" s="6">
        <f t="shared" si="0"/>
        <v>513</v>
      </c>
      <c r="F9" s="2">
        <v>0.54</v>
      </c>
      <c r="G9" s="2">
        <f t="shared" si="1"/>
        <v>277.02000000000004</v>
      </c>
      <c r="H9" s="2"/>
    </row>
    <row r="10" spans="1:8" ht="30" customHeight="1">
      <c r="A10" s="3">
        <v>7</v>
      </c>
      <c r="B10" s="14" t="s">
        <v>20</v>
      </c>
      <c r="C10" s="3">
        <v>20645</v>
      </c>
      <c r="D10" s="3">
        <v>20921</v>
      </c>
      <c r="E10" s="12">
        <f t="shared" si="0"/>
        <v>276</v>
      </c>
      <c r="F10" s="2">
        <v>0.54</v>
      </c>
      <c r="G10" s="2">
        <f t="shared" si="1"/>
        <v>149.04000000000002</v>
      </c>
      <c r="H10" s="2"/>
    </row>
    <row r="11" spans="1:8" ht="30" customHeight="1">
      <c r="A11" s="3">
        <v>8</v>
      </c>
      <c r="B11" s="14" t="s">
        <v>21</v>
      </c>
      <c r="C11" s="3">
        <v>19911</v>
      </c>
      <c r="D11" s="3">
        <v>20190</v>
      </c>
      <c r="E11" s="12">
        <f t="shared" si="0"/>
        <v>279</v>
      </c>
      <c r="F11" s="2">
        <v>0.54</v>
      </c>
      <c r="G11" s="2">
        <f t="shared" si="1"/>
        <v>150.66</v>
      </c>
      <c r="H11" s="2"/>
    </row>
    <row r="12" spans="1:8" ht="30" customHeight="1">
      <c r="A12" s="3">
        <v>9</v>
      </c>
      <c r="B12" s="14" t="s">
        <v>22</v>
      </c>
      <c r="C12" s="3">
        <v>48402</v>
      </c>
      <c r="D12" s="3">
        <v>48958</v>
      </c>
      <c r="E12" s="12">
        <f t="shared" si="0"/>
        <v>556</v>
      </c>
      <c r="F12" s="2">
        <v>0.54</v>
      </c>
      <c r="G12" s="2">
        <f t="shared" si="1"/>
        <v>300.24</v>
      </c>
      <c r="H12" s="2"/>
    </row>
    <row r="13" spans="1:8" ht="30" customHeight="1">
      <c r="A13" s="3"/>
      <c r="B13" s="15" t="s">
        <v>87</v>
      </c>
      <c r="C13" s="3">
        <v>12209</v>
      </c>
      <c r="D13" s="3">
        <v>12564</v>
      </c>
      <c r="E13" s="12">
        <f t="shared" si="0"/>
        <v>355</v>
      </c>
      <c r="F13" s="2">
        <v>0.54</v>
      </c>
      <c r="G13" s="2">
        <f t="shared" si="1"/>
        <v>191.70000000000002</v>
      </c>
      <c r="H13" s="2"/>
    </row>
    <row r="14" spans="1:8" ht="30" customHeight="1">
      <c r="A14" s="3"/>
      <c r="B14" s="15" t="s">
        <v>88</v>
      </c>
      <c r="C14" s="3">
        <v>5327</v>
      </c>
      <c r="D14" s="3">
        <v>5630</v>
      </c>
      <c r="E14" s="12">
        <f t="shared" si="0"/>
        <v>303</v>
      </c>
      <c r="F14" s="2">
        <v>0.54</v>
      </c>
      <c r="G14" s="2">
        <f t="shared" si="1"/>
        <v>163.62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3233</v>
      </c>
      <c r="F16" s="3"/>
      <c r="G16" s="3">
        <f>SUM(G5:G15)</f>
        <v>1745.8200000000002</v>
      </c>
      <c r="H16" s="3"/>
    </row>
    <row r="19" spans="2:7" ht="14.25">
      <c r="B19" t="s">
        <v>169</v>
      </c>
      <c r="G19" t="s">
        <v>171</v>
      </c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180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103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14110</v>
      </c>
      <c r="D3" s="32">
        <v>14633</v>
      </c>
      <c r="E3" s="32">
        <f>D3-C3</f>
        <v>523</v>
      </c>
      <c r="F3" s="32">
        <v>0.54</v>
      </c>
      <c r="G3" s="32">
        <f>E3*F3</f>
        <v>282.42</v>
      </c>
      <c r="H3" s="32"/>
    </row>
    <row r="4" spans="1:8" ht="30" customHeight="1">
      <c r="A4" s="32">
        <v>2</v>
      </c>
      <c r="B4" s="32" t="s">
        <v>108</v>
      </c>
      <c r="C4" s="32">
        <v>7613</v>
      </c>
      <c r="D4" s="32">
        <v>7954</v>
      </c>
      <c r="E4" s="32">
        <f>D4-C4</f>
        <v>341</v>
      </c>
      <c r="F4" s="32">
        <v>0.54</v>
      </c>
      <c r="G4" s="32">
        <f>E4*F4</f>
        <v>184.14000000000001</v>
      </c>
      <c r="H4" s="32"/>
    </row>
    <row r="5" spans="1:8" ht="30" customHeight="1">
      <c r="A5" s="32">
        <v>3</v>
      </c>
      <c r="B5" s="32" t="s">
        <v>109</v>
      </c>
      <c r="C5" s="32">
        <v>15527</v>
      </c>
      <c r="D5" s="32">
        <v>16068</v>
      </c>
      <c r="E5" s="32">
        <f>D5-C5</f>
        <v>541</v>
      </c>
      <c r="F5" s="32">
        <v>0.54</v>
      </c>
      <c r="G5" s="32">
        <f>E5*F5</f>
        <v>292.14000000000004</v>
      </c>
      <c r="H5" s="32"/>
    </row>
    <row r="6" spans="1:8" ht="30" customHeight="1">
      <c r="A6" s="32">
        <v>4</v>
      </c>
      <c r="B6" s="32" t="s">
        <v>110</v>
      </c>
      <c r="C6" s="32">
        <v>3538</v>
      </c>
      <c r="D6" s="32">
        <v>3538</v>
      </c>
      <c r="E6" s="32">
        <f>D6-C6</f>
        <v>0</v>
      </c>
      <c r="F6" s="32">
        <v>0.54</v>
      </c>
      <c r="G6" s="32">
        <f>E6*F6</f>
        <v>0</v>
      </c>
      <c r="H6" s="32"/>
    </row>
    <row r="7" spans="1:8" ht="30" customHeight="1">
      <c r="A7" s="32">
        <v>5</v>
      </c>
      <c r="B7" s="32" t="s">
        <v>162</v>
      </c>
      <c r="C7" s="32">
        <v>13497</v>
      </c>
      <c r="D7" s="32">
        <v>14263</v>
      </c>
      <c r="E7" s="32">
        <f>D7-C7</f>
        <v>766</v>
      </c>
      <c r="F7" s="32">
        <v>0.54</v>
      </c>
      <c r="G7" s="32">
        <f>E7*F7</f>
        <v>413.64000000000004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SUM(E3:E17)</f>
        <v>2171</v>
      </c>
      <c r="F18" s="32"/>
      <c r="G18" s="32">
        <f>SUM(G3:G17)</f>
        <v>1172.3400000000001</v>
      </c>
      <c r="H18" s="32"/>
    </row>
    <row r="20" ht="14.25">
      <c r="A20" t="s">
        <v>98</v>
      </c>
    </row>
    <row r="21" spans="2:7" ht="14.25">
      <c r="B21" t="s">
        <v>169</v>
      </c>
      <c r="G21" t="s">
        <v>170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9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181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112</v>
      </c>
      <c r="B2" s="32" t="s">
        <v>113</v>
      </c>
      <c r="C2" s="33" t="s">
        <v>114</v>
      </c>
      <c r="D2" s="33" t="s">
        <v>115</v>
      </c>
      <c r="E2" s="33" t="s">
        <v>116</v>
      </c>
      <c r="F2" s="32" t="s">
        <v>117</v>
      </c>
      <c r="G2" s="32" t="s">
        <v>118</v>
      </c>
      <c r="H2" s="32" t="s">
        <v>119</v>
      </c>
    </row>
    <row r="3" spans="1:8" ht="30" customHeight="1">
      <c r="A3" s="32">
        <v>1</v>
      </c>
      <c r="B3" s="32" t="s">
        <v>120</v>
      </c>
      <c r="C3" s="32">
        <v>15678</v>
      </c>
      <c r="D3" s="32">
        <v>16305</v>
      </c>
      <c r="E3" s="32">
        <f>D3-C3</f>
        <v>627</v>
      </c>
      <c r="F3" s="32">
        <v>0.54</v>
      </c>
      <c r="G3" s="32">
        <f>E3*F3</f>
        <v>338.58000000000004</v>
      </c>
      <c r="H3" s="32"/>
    </row>
    <row r="4" spans="1:8" ht="30" customHeight="1">
      <c r="A4" s="32">
        <v>2</v>
      </c>
      <c r="B4" s="32" t="s">
        <v>121</v>
      </c>
      <c r="C4" s="32">
        <v>26460</v>
      </c>
      <c r="D4" s="32">
        <v>27654</v>
      </c>
      <c r="E4" s="32">
        <f aca="true" t="shared" si="0" ref="E4:E19">D4-C4</f>
        <v>1194</v>
      </c>
      <c r="F4" s="32">
        <v>0.54</v>
      </c>
      <c r="G4" s="32">
        <f aca="true" t="shared" si="1" ref="G4:G20">E4*F4</f>
        <v>644.76</v>
      </c>
      <c r="H4" s="32"/>
    </row>
    <row r="5" spans="1:8" ht="30" customHeight="1">
      <c r="A5" s="32">
        <v>3</v>
      </c>
      <c r="B5" s="32" t="s">
        <v>122</v>
      </c>
      <c r="C5" s="32">
        <v>14477</v>
      </c>
      <c r="D5" s="32">
        <v>15076</v>
      </c>
      <c r="E5" s="32">
        <f t="shared" si="0"/>
        <v>599</v>
      </c>
      <c r="F5" s="32">
        <v>0.54</v>
      </c>
      <c r="G5" s="32">
        <f t="shared" si="1"/>
        <v>323.46000000000004</v>
      </c>
      <c r="H5" s="32"/>
    </row>
    <row r="6" spans="1:8" ht="30" customHeight="1">
      <c r="A6" s="32">
        <v>4</v>
      </c>
      <c r="B6" s="32" t="s">
        <v>123</v>
      </c>
      <c r="C6" s="32">
        <v>9539</v>
      </c>
      <c r="D6" s="32">
        <v>9885</v>
      </c>
      <c r="E6" s="32">
        <f t="shared" si="0"/>
        <v>346</v>
      </c>
      <c r="F6" s="32">
        <v>0.54</v>
      </c>
      <c r="G6" s="32">
        <f t="shared" si="1"/>
        <v>186.84</v>
      </c>
      <c r="H6" s="32"/>
    </row>
    <row r="7" spans="1:8" ht="30" customHeight="1">
      <c r="A7" s="32">
        <v>5</v>
      </c>
      <c r="B7" s="32" t="s">
        <v>159</v>
      </c>
      <c r="C7" s="32">
        <v>27567</v>
      </c>
      <c r="D7" s="32">
        <v>28792</v>
      </c>
      <c r="E7" s="32">
        <f t="shared" si="0"/>
        <v>1225</v>
      </c>
      <c r="F7" s="32">
        <v>0.54</v>
      </c>
      <c r="G7" s="32">
        <f t="shared" si="1"/>
        <v>661.5</v>
      </c>
      <c r="H7" s="32"/>
    </row>
    <row r="8" spans="1:8" ht="30" customHeight="1">
      <c r="A8" s="32">
        <v>6</v>
      </c>
      <c r="B8" s="32" t="s">
        <v>124</v>
      </c>
      <c r="C8" s="32">
        <v>16292</v>
      </c>
      <c r="D8" s="32">
        <v>17245</v>
      </c>
      <c r="E8" s="32">
        <f t="shared" si="0"/>
        <v>953</v>
      </c>
      <c r="F8" s="32">
        <v>0.54</v>
      </c>
      <c r="G8" s="32">
        <f t="shared" si="1"/>
        <v>514.62</v>
      </c>
      <c r="H8" s="32"/>
    </row>
    <row r="9" spans="1:8" ht="30" customHeight="1">
      <c r="A9" s="32">
        <v>7</v>
      </c>
      <c r="B9" s="32" t="s">
        <v>157</v>
      </c>
      <c r="C9" s="32">
        <v>20880</v>
      </c>
      <c r="D9" s="32">
        <v>22240</v>
      </c>
      <c r="E9" s="32">
        <f t="shared" si="0"/>
        <v>1360</v>
      </c>
      <c r="F9" s="32">
        <v>0.54</v>
      </c>
      <c r="G9" s="32">
        <f t="shared" si="1"/>
        <v>734.4000000000001</v>
      </c>
      <c r="H9" s="32"/>
    </row>
    <row r="10" spans="1:8" ht="30" customHeight="1">
      <c r="A10" s="32">
        <v>8</v>
      </c>
      <c r="B10" s="32" t="s">
        <v>125</v>
      </c>
      <c r="C10" s="32">
        <v>17238</v>
      </c>
      <c r="D10" s="32">
        <v>18026</v>
      </c>
      <c r="E10" s="32">
        <f t="shared" si="0"/>
        <v>788</v>
      </c>
      <c r="F10" s="32">
        <v>0.54</v>
      </c>
      <c r="G10" s="32">
        <f t="shared" si="1"/>
        <v>425.52000000000004</v>
      </c>
      <c r="H10" s="32"/>
    </row>
    <row r="11" spans="1:8" ht="30" customHeight="1">
      <c r="A11" s="32">
        <v>9</v>
      </c>
      <c r="B11" s="32" t="s">
        <v>158</v>
      </c>
      <c r="C11" s="32">
        <v>4128</v>
      </c>
      <c r="D11" s="32">
        <v>4128</v>
      </c>
      <c r="E11" s="32">
        <f t="shared" si="0"/>
        <v>0</v>
      </c>
      <c r="F11" s="32">
        <v>0.54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126</v>
      </c>
      <c r="C12" s="32">
        <v>14719</v>
      </c>
      <c r="D12" s="32">
        <v>15779</v>
      </c>
      <c r="E12" s="32">
        <f t="shared" si="0"/>
        <v>1060</v>
      </c>
      <c r="F12" s="32">
        <v>0.54</v>
      </c>
      <c r="G12" s="32">
        <f t="shared" si="1"/>
        <v>572.4000000000001</v>
      </c>
      <c r="H12" s="32"/>
    </row>
    <row r="13" spans="1:8" ht="30" customHeight="1">
      <c r="A13" s="32">
        <v>11</v>
      </c>
      <c r="B13" s="32" t="s">
        <v>127</v>
      </c>
      <c r="C13" s="32">
        <v>13322</v>
      </c>
      <c r="D13" s="32">
        <v>13409</v>
      </c>
      <c r="E13" s="32">
        <f t="shared" si="0"/>
        <v>87</v>
      </c>
      <c r="F13" s="32">
        <v>0.54</v>
      </c>
      <c r="G13" s="32">
        <f t="shared" si="1"/>
        <v>46.980000000000004</v>
      </c>
      <c r="H13" s="32"/>
    </row>
    <row r="14" spans="1:8" ht="30" customHeight="1">
      <c r="A14" s="32">
        <v>12</v>
      </c>
      <c r="B14" s="32" t="s">
        <v>128</v>
      </c>
      <c r="C14" s="32">
        <v>39849</v>
      </c>
      <c r="D14" s="32">
        <v>42620</v>
      </c>
      <c r="E14" s="32">
        <f t="shared" si="0"/>
        <v>2771</v>
      </c>
      <c r="F14" s="32">
        <v>0.54</v>
      </c>
      <c r="G14" s="32">
        <f t="shared" si="1"/>
        <v>1496.3400000000001</v>
      </c>
      <c r="H14" s="32"/>
    </row>
    <row r="15" spans="1:8" ht="30" customHeight="1">
      <c r="A15" s="32">
        <v>13</v>
      </c>
      <c r="B15" s="32" t="s">
        <v>165</v>
      </c>
      <c r="C15" s="32">
        <v>20125</v>
      </c>
      <c r="D15" s="32">
        <v>21376</v>
      </c>
      <c r="E15" s="32">
        <f t="shared" si="0"/>
        <v>1251</v>
      </c>
      <c r="F15" s="32">
        <v>0.54</v>
      </c>
      <c r="G15" s="32">
        <f t="shared" si="1"/>
        <v>675.5400000000001</v>
      </c>
      <c r="H15" s="32"/>
    </row>
    <row r="16" spans="1:8" ht="30" customHeight="1">
      <c r="A16" s="32">
        <v>14</v>
      </c>
      <c r="B16" s="32" t="s">
        <v>129</v>
      </c>
      <c r="C16" s="32">
        <v>32303</v>
      </c>
      <c r="D16" s="32">
        <v>34536</v>
      </c>
      <c r="E16" s="32">
        <f t="shared" si="0"/>
        <v>2233</v>
      </c>
      <c r="F16" s="32">
        <v>0.54</v>
      </c>
      <c r="G16" s="32">
        <f t="shared" si="1"/>
        <v>1205.8200000000002</v>
      </c>
      <c r="H16" s="32"/>
    </row>
    <row r="17" spans="1:8" ht="30" customHeight="1">
      <c r="A17" s="32">
        <v>15</v>
      </c>
      <c r="B17" s="32" t="s">
        <v>130</v>
      </c>
      <c r="C17" s="32">
        <v>17767</v>
      </c>
      <c r="D17" s="32">
        <v>18527</v>
      </c>
      <c r="E17" s="32">
        <f t="shared" si="0"/>
        <v>760</v>
      </c>
      <c r="F17" s="32">
        <v>0.54</v>
      </c>
      <c r="G17" s="32">
        <f t="shared" si="1"/>
        <v>410.40000000000003</v>
      </c>
      <c r="H17" s="32"/>
    </row>
    <row r="18" spans="1:8" ht="30" customHeight="1">
      <c r="A18" s="32">
        <v>16</v>
      </c>
      <c r="B18" s="32" t="s">
        <v>131</v>
      </c>
      <c r="C18" s="32">
        <v>15512</v>
      </c>
      <c r="D18" s="32">
        <v>16146</v>
      </c>
      <c r="E18" s="32">
        <f t="shared" si="0"/>
        <v>634</v>
      </c>
      <c r="F18" s="32">
        <v>0.54</v>
      </c>
      <c r="G18" s="32">
        <f t="shared" si="1"/>
        <v>342.36</v>
      </c>
      <c r="H18" s="32"/>
    </row>
    <row r="19" spans="1:8" ht="30" customHeight="1">
      <c r="A19" s="5">
        <v>17</v>
      </c>
      <c r="B19" s="5" t="s">
        <v>132</v>
      </c>
      <c r="C19" s="34">
        <v>7754</v>
      </c>
      <c r="D19" s="34">
        <v>8100</v>
      </c>
      <c r="E19" s="32">
        <f t="shared" si="0"/>
        <v>346</v>
      </c>
      <c r="F19" s="32">
        <v>0.54</v>
      </c>
      <c r="G19" s="32">
        <f t="shared" si="1"/>
        <v>186.84</v>
      </c>
      <c r="H19" s="33"/>
    </row>
    <row r="20" spans="1:8" ht="30" customHeight="1">
      <c r="A20" s="5">
        <v>18</v>
      </c>
      <c r="B20" s="5" t="s">
        <v>133</v>
      </c>
      <c r="C20" s="34">
        <v>463</v>
      </c>
      <c r="D20" s="34">
        <v>490</v>
      </c>
      <c r="E20" s="32">
        <f>(D20-C20)*40</f>
        <v>1080</v>
      </c>
      <c r="F20" s="32">
        <v>0.54</v>
      </c>
      <c r="G20" s="32">
        <f t="shared" si="1"/>
        <v>583.2</v>
      </c>
      <c r="H20" s="33"/>
    </row>
    <row r="21" spans="1:8" ht="30" customHeight="1">
      <c r="A21" s="5">
        <v>19</v>
      </c>
      <c r="B21" s="5" t="s">
        <v>134</v>
      </c>
      <c r="C21" s="34"/>
      <c r="D21" s="34"/>
      <c r="E21" s="32">
        <f>SUM(E3:E20)</f>
        <v>17314</v>
      </c>
      <c r="F21" s="32"/>
      <c r="G21" s="32">
        <f>SUM(G3:G20)</f>
        <v>9349.560000000001</v>
      </c>
      <c r="H21" s="33"/>
    </row>
    <row r="22" spans="1:8" ht="14.25">
      <c r="A22" t="s">
        <v>135</v>
      </c>
      <c r="C22" s="35"/>
      <c r="D22" s="35"/>
      <c r="E22" s="35"/>
      <c r="F22" s="35"/>
      <c r="G22" s="35"/>
      <c r="H22" s="35"/>
    </row>
    <row r="23" spans="2:7" ht="14.25">
      <c r="B23" s="38" t="s">
        <v>172</v>
      </c>
      <c r="G23" t="s">
        <v>170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2013-04-26T07:11:04Z</cp:lastPrinted>
  <dcterms:created xsi:type="dcterms:W3CDTF">2009-07-01T02:23:39Z</dcterms:created>
  <dcterms:modified xsi:type="dcterms:W3CDTF">2013-04-26T07:11:44Z</dcterms:modified>
  <cp:category/>
  <cp:version/>
  <cp:contentType/>
  <cp:contentStatus/>
</cp:coreProperties>
</file>