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300" activeTab="0"/>
  </bookViews>
  <sheets>
    <sheet name="沁园 (电)" sheetId="1" r:id="rId1"/>
    <sheet name="沁园（水）" sheetId="2" r:id="rId2"/>
    <sheet name="润园 (电)" sheetId="3" r:id="rId3"/>
    <sheet name="润园（水）" sheetId="4" r:id="rId4"/>
    <sheet name="泽园 (电)" sheetId="5" r:id="rId5"/>
    <sheet name="泽园（水）" sheetId="6" r:id="rId6"/>
    <sheet name="商务润园租点电费" sheetId="7" r:id="rId7"/>
    <sheet name="澄园商务租点电费" sheetId="8" r:id="rId8"/>
    <sheet name="澄园商务租点水费 " sheetId="9" r:id="rId9"/>
    <sheet name="澄园膳食租点电费 " sheetId="10" r:id="rId10"/>
    <sheet name="澄园膳食租点水费  " sheetId="11" r:id="rId11"/>
  </sheets>
  <definedNames/>
  <calcPr fullCalcOnLoad="1"/>
</workbook>
</file>

<file path=xl/sharedStrings.xml><?xml version="1.0" encoding="utf-8"?>
<sst xmlns="http://schemas.openxmlformats.org/spreadsheetml/2006/main" count="324" uniqueCount="195">
  <si>
    <t>序号</t>
  </si>
  <si>
    <t>名称</t>
  </si>
  <si>
    <t>电度</t>
  </si>
  <si>
    <t>实用电量</t>
  </si>
  <si>
    <t>水度</t>
  </si>
  <si>
    <t>上月示数</t>
  </si>
  <si>
    <t>本月示数</t>
  </si>
  <si>
    <t>艺禾靓饭</t>
  </si>
  <si>
    <t xml:space="preserve"> </t>
  </si>
  <si>
    <t>合计：</t>
  </si>
  <si>
    <t>饼屋</t>
  </si>
  <si>
    <t>五谷粮</t>
  </si>
  <si>
    <t>上月示数</t>
  </si>
  <si>
    <t>本月示数</t>
  </si>
  <si>
    <t>合计：</t>
  </si>
  <si>
    <t>邮局</t>
  </si>
  <si>
    <t>书店</t>
  </si>
  <si>
    <t>时尚精品</t>
  </si>
  <si>
    <t>电信</t>
  </si>
  <si>
    <t>美发室</t>
  </si>
  <si>
    <t>联通</t>
  </si>
  <si>
    <t>移动</t>
  </si>
  <si>
    <t>文印室</t>
  </si>
  <si>
    <t>塔菲</t>
  </si>
  <si>
    <t xml:space="preserve">   </t>
  </si>
  <si>
    <t>采蝶轩</t>
  </si>
  <si>
    <t>巨百餐厅</t>
  </si>
  <si>
    <t>表号</t>
  </si>
  <si>
    <t>倍率</t>
  </si>
  <si>
    <t>200/5</t>
  </si>
  <si>
    <t>艺禾靓饭</t>
  </si>
  <si>
    <t>好朋友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</si>
  <si>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</si>
  <si>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00/5</t>
    </r>
  </si>
  <si>
    <t>上月示数</t>
  </si>
  <si>
    <t>本月示数</t>
  </si>
  <si>
    <t>艺禾靓饭</t>
  </si>
  <si>
    <t>合计：</t>
  </si>
  <si>
    <r>
      <t>备注：三层照明</t>
    </r>
    <r>
      <rPr>
        <sz val="12"/>
        <rFont val="Times New Roman"/>
        <family val="1"/>
      </rPr>
      <t>CT</t>
    </r>
    <r>
      <rPr>
        <sz val="12"/>
        <rFont val="宋体"/>
        <family val="0"/>
      </rPr>
      <t>比</t>
    </r>
    <r>
      <rPr>
        <sz val="12"/>
        <rFont val="Times New Roman"/>
        <family val="1"/>
      </rPr>
      <t>200/5</t>
    </r>
  </si>
  <si>
    <t>大厅</t>
  </si>
  <si>
    <t>单价（元）</t>
  </si>
  <si>
    <t>金额   （元)</t>
  </si>
  <si>
    <t>签名</t>
  </si>
  <si>
    <t>实用水量</t>
  </si>
  <si>
    <t>单价（元）</t>
  </si>
  <si>
    <t>金额（元）</t>
  </si>
  <si>
    <t>签名</t>
  </si>
  <si>
    <t>小计</t>
  </si>
  <si>
    <t>小计</t>
  </si>
  <si>
    <t>三层照明</t>
  </si>
  <si>
    <t>小计</t>
  </si>
  <si>
    <t>金额  （元）</t>
  </si>
  <si>
    <t>采蝶轩</t>
  </si>
  <si>
    <t>金额 （元）</t>
  </si>
  <si>
    <t>真之味</t>
  </si>
  <si>
    <t>天味缘</t>
  </si>
  <si>
    <t>欧爱奶茶</t>
  </si>
  <si>
    <t>包天下</t>
  </si>
  <si>
    <t>妙香面馆</t>
  </si>
  <si>
    <t>千里香馄饨店</t>
  </si>
  <si>
    <t>炙酷铁板饭</t>
  </si>
  <si>
    <t>味吉鸭血粉丝</t>
  </si>
  <si>
    <t>包天下</t>
  </si>
  <si>
    <t>汉堡皇</t>
  </si>
  <si>
    <t>大叔米线</t>
  </si>
  <si>
    <t>知源坊</t>
  </si>
  <si>
    <t>学士苑</t>
  </si>
  <si>
    <t>真之味</t>
  </si>
  <si>
    <t>采碟轩</t>
  </si>
  <si>
    <t>知源坊</t>
  </si>
  <si>
    <t>天味缘</t>
  </si>
  <si>
    <t>欧爱奶茶馆</t>
  </si>
  <si>
    <t>包天下</t>
  </si>
  <si>
    <t>妙香面馆</t>
  </si>
  <si>
    <t>千里香馄饨</t>
  </si>
  <si>
    <t>炙酷铁板饭</t>
  </si>
  <si>
    <t>鸭血粉丝</t>
  </si>
  <si>
    <t>表1</t>
  </si>
  <si>
    <t>表2</t>
  </si>
  <si>
    <t>表3</t>
  </si>
  <si>
    <t>表4</t>
  </si>
  <si>
    <t>表3</t>
  </si>
  <si>
    <t>表4</t>
  </si>
  <si>
    <t>表2</t>
  </si>
  <si>
    <t>表1</t>
  </si>
  <si>
    <t>表2</t>
  </si>
  <si>
    <t>100/5</t>
  </si>
  <si>
    <t>泽园书报亭</t>
  </si>
  <si>
    <t>润园书报亭</t>
  </si>
  <si>
    <t>川之情</t>
  </si>
  <si>
    <t>150/5</t>
  </si>
  <si>
    <t>川之情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</si>
  <si>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</si>
  <si>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倍率</t>
  </si>
  <si>
    <t>表号5494</t>
  </si>
  <si>
    <t>已扣除饼屋电量</t>
  </si>
  <si>
    <t>备注：巨百餐厅表号5494电量已扣除饼屋电量</t>
  </si>
  <si>
    <t>备注：五谷粮水量已减去服务楼一层厕所用水量</t>
  </si>
  <si>
    <t xml:space="preserve">   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</si>
  <si>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</si>
  <si>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</si>
  <si>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</si>
  <si>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</si>
  <si>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</si>
  <si>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</si>
  <si>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</si>
  <si>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签名</t>
  </si>
  <si>
    <t>欧意造型</t>
  </si>
  <si>
    <t>知音图文</t>
  </si>
  <si>
    <t>新春图文</t>
  </si>
  <si>
    <t>糖果铺子</t>
  </si>
  <si>
    <t>合计</t>
  </si>
  <si>
    <t xml:space="preserve">   </t>
  </si>
  <si>
    <t>实用水量</t>
  </si>
  <si>
    <t>干洗店</t>
  </si>
  <si>
    <t>精品屋1</t>
  </si>
  <si>
    <t>精品屋2</t>
  </si>
  <si>
    <t>化妆品</t>
  </si>
  <si>
    <t>书 吧</t>
  </si>
  <si>
    <t>移 动</t>
  </si>
  <si>
    <t>电 信</t>
  </si>
  <si>
    <t>联想电脑</t>
  </si>
  <si>
    <t>眼镜店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</si>
  <si>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</si>
  <si>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</si>
  <si>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</si>
  <si>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</si>
  <si>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</si>
  <si>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</si>
  <si>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</si>
  <si>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签名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</si>
  <si>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</si>
  <si>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</si>
  <si>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</si>
  <si>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</si>
  <si>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</si>
  <si>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</si>
  <si>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</si>
  <si>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</si>
  <si>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</si>
  <si>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</si>
  <si>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</si>
  <si>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</si>
  <si>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</si>
  <si>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</si>
  <si>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</si>
  <si>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备注：麻辣烫电表CT5/200</t>
  </si>
  <si>
    <t>序号</t>
  </si>
  <si>
    <t>店名</t>
  </si>
  <si>
    <t>上月示数</t>
  </si>
  <si>
    <t>本月示数</t>
  </si>
  <si>
    <t>实用水量</t>
  </si>
  <si>
    <t>单价</t>
  </si>
  <si>
    <t>金额（元）</t>
  </si>
  <si>
    <t>签名</t>
  </si>
  <si>
    <t>京客奶茶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</si>
  <si>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</si>
  <si>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</si>
  <si>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</si>
  <si>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</si>
  <si>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</si>
  <si>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</si>
  <si>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</si>
  <si>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</si>
  <si>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</si>
  <si>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</si>
  <si>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</si>
  <si>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</si>
  <si>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荔湾村</t>
  </si>
  <si>
    <t>火尧火烤</t>
  </si>
  <si>
    <t>清料理</t>
  </si>
  <si>
    <t>禾雨轩</t>
  </si>
  <si>
    <t>小计</t>
  </si>
  <si>
    <t>校园快递</t>
  </si>
  <si>
    <t>200/5</t>
  </si>
  <si>
    <t>好朋友餐厅表号3161电量已扣除口渴了电量</t>
  </si>
  <si>
    <t>快乐麦肯</t>
  </si>
  <si>
    <t>快乐麦肯</t>
  </si>
  <si>
    <t>使用部门签字：</t>
  </si>
  <si>
    <t>抄表人：朱远山</t>
  </si>
  <si>
    <t>使用部门签字：</t>
  </si>
  <si>
    <t>抄表人：朱远山</t>
  </si>
  <si>
    <t>抄表人：朱远山</t>
  </si>
  <si>
    <t>使用部门签字：</t>
  </si>
  <si>
    <t>茶饮店</t>
  </si>
  <si>
    <t>酷巴客</t>
  </si>
  <si>
    <t>八八酷</t>
  </si>
  <si>
    <t>膳食沁园租点1~2月</t>
  </si>
  <si>
    <t>膳食润园租点1~2月</t>
  </si>
  <si>
    <t>膳食泽园租点1~2月</t>
  </si>
  <si>
    <t>商务润园租点1~2月</t>
  </si>
  <si>
    <t>澄园商务租点1~2月（电费）</t>
  </si>
  <si>
    <t>澄园商务租点1~2月（水费）</t>
  </si>
  <si>
    <t>澄园膳食租点1~2月（电费）</t>
  </si>
  <si>
    <t>澄园膳食租点1~2月（水费）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</si>
</sst>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vertAlign val="subscript"/>
      <sz val="18"/>
      <name val="Times New Roman"/>
      <family val="1"/>
    </font>
    <font>
      <vertAlign val="subscript"/>
      <sz val="1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23" borderId="5" applyNumberFormat="0" applyAlignment="0" applyProtection="0"/>
    <xf numFmtId="0" fontId="0" fillId="24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7">
      <selection activeCell="F27" sqref="F2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20.25">
      <c r="A2" s="42" t="s">
        <v>187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4.25">
      <c r="A3" s="43" t="s">
        <v>0</v>
      </c>
      <c r="B3" s="43" t="s">
        <v>1</v>
      </c>
      <c r="C3" s="43" t="s">
        <v>27</v>
      </c>
      <c r="D3" s="43" t="s">
        <v>28</v>
      </c>
      <c r="E3" s="43" t="s">
        <v>2</v>
      </c>
      <c r="F3" s="43"/>
      <c r="G3" s="43" t="s">
        <v>3</v>
      </c>
      <c r="H3" s="39" t="s">
        <v>40</v>
      </c>
      <c r="I3" s="44" t="s">
        <v>41</v>
      </c>
      <c r="J3" s="39" t="s">
        <v>42</v>
      </c>
    </row>
    <row r="4" spans="1:10" ht="18" customHeight="1">
      <c r="A4" s="43"/>
      <c r="B4" s="43"/>
      <c r="C4" s="43"/>
      <c r="D4" s="43"/>
      <c r="E4" s="2" t="s">
        <v>5</v>
      </c>
      <c r="F4" s="2" t="s">
        <v>6</v>
      </c>
      <c r="G4" s="43"/>
      <c r="H4" s="40"/>
      <c r="I4" s="45"/>
      <c r="J4" s="40"/>
    </row>
    <row r="5" spans="1:10" ht="27.75" customHeight="1">
      <c r="A5" s="2">
        <v>1</v>
      </c>
      <c r="B5" s="2" t="s">
        <v>10</v>
      </c>
      <c r="C5" s="2"/>
      <c r="D5" s="2"/>
      <c r="E5" s="2">
        <v>121854</v>
      </c>
      <c r="F5" s="2">
        <v>124404</v>
      </c>
      <c r="G5" s="6">
        <f>F5-E5</f>
        <v>2550</v>
      </c>
      <c r="H5" s="6">
        <v>0.54</v>
      </c>
      <c r="I5" s="6">
        <f>G5*H5</f>
        <v>1377</v>
      </c>
      <c r="J5" s="2"/>
    </row>
    <row r="6" spans="1:10" ht="26.25" customHeight="1">
      <c r="A6" s="2">
        <v>2</v>
      </c>
      <c r="B6" s="2" t="s">
        <v>184</v>
      </c>
      <c r="C6" s="2"/>
      <c r="D6" s="2"/>
      <c r="E6" s="2">
        <v>10047</v>
      </c>
      <c r="F6" s="2">
        <v>10282</v>
      </c>
      <c r="G6" s="6">
        <f>F6-E6</f>
        <v>235</v>
      </c>
      <c r="H6" s="6">
        <v>0.54</v>
      </c>
      <c r="I6" s="6">
        <f aca="true" t="shared" si="0" ref="I6:I26">G6*H6</f>
        <v>126.9</v>
      </c>
      <c r="J6" s="2"/>
    </row>
    <row r="7" spans="1:10" ht="27.75" customHeight="1">
      <c r="A7" s="46">
        <v>3</v>
      </c>
      <c r="B7" s="46" t="s">
        <v>11</v>
      </c>
      <c r="C7" s="3">
        <v>2226</v>
      </c>
      <c r="D7" s="3" t="s">
        <v>174</v>
      </c>
      <c r="E7" s="3">
        <v>7495</v>
      </c>
      <c r="F7" s="3">
        <v>7672</v>
      </c>
      <c r="G7" s="6">
        <f>(F7-E7)*40</f>
        <v>7080</v>
      </c>
      <c r="H7" s="6">
        <v>0.54</v>
      </c>
      <c r="I7" s="6">
        <f t="shared" si="0"/>
        <v>3823.2000000000003</v>
      </c>
      <c r="J7" s="2"/>
    </row>
    <row r="8" spans="1:10" ht="27.75" customHeight="1">
      <c r="A8" s="47"/>
      <c r="B8" s="47"/>
      <c r="C8" s="3">
        <v>2901</v>
      </c>
      <c r="D8" s="3"/>
      <c r="E8" s="3">
        <v>296305</v>
      </c>
      <c r="F8" s="3">
        <v>297383</v>
      </c>
      <c r="G8" s="6">
        <f>F8-E8</f>
        <v>1078</v>
      </c>
      <c r="H8" s="6">
        <v>0.54</v>
      </c>
      <c r="I8" s="6">
        <f t="shared" si="0"/>
        <v>582.12</v>
      </c>
      <c r="J8" s="2"/>
    </row>
    <row r="9" spans="1:10" ht="28.5" customHeight="1">
      <c r="A9" s="47"/>
      <c r="B9" s="47"/>
      <c r="C9" s="3">
        <v>2854</v>
      </c>
      <c r="D9" s="3"/>
      <c r="E9" s="3">
        <v>60422</v>
      </c>
      <c r="F9" s="3">
        <v>60627</v>
      </c>
      <c r="G9" s="6">
        <f>F9-E9</f>
        <v>205</v>
      </c>
      <c r="H9" s="6">
        <v>0.54</v>
      </c>
      <c r="I9" s="6">
        <f t="shared" si="0"/>
        <v>110.7</v>
      </c>
      <c r="J9" s="2"/>
    </row>
    <row r="10" spans="1:10" ht="27" customHeight="1">
      <c r="A10" s="47"/>
      <c r="B10" s="47"/>
      <c r="C10" s="3">
        <v>1523</v>
      </c>
      <c r="D10" s="3"/>
      <c r="E10" s="3">
        <v>56846</v>
      </c>
      <c r="F10" s="3">
        <v>57208</v>
      </c>
      <c r="G10" s="6">
        <f>F10-E10</f>
        <v>362</v>
      </c>
      <c r="H10" s="6">
        <v>0.54</v>
      </c>
      <c r="I10" s="6">
        <f t="shared" si="0"/>
        <v>195.48000000000002</v>
      </c>
      <c r="J10" s="2"/>
    </row>
    <row r="11" spans="1:10" ht="27" customHeight="1">
      <c r="A11" s="47"/>
      <c r="B11" s="48"/>
      <c r="C11" s="3">
        <v>1011</v>
      </c>
      <c r="D11" s="3"/>
      <c r="E11" s="3">
        <v>405282</v>
      </c>
      <c r="F11" s="3">
        <v>405632</v>
      </c>
      <c r="G11" s="6">
        <f>F11-E11</f>
        <v>350</v>
      </c>
      <c r="H11" s="6">
        <v>0.54</v>
      </c>
      <c r="I11" s="6">
        <f t="shared" si="0"/>
        <v>189</v>
      </c>
      <c r="J11" s="2"/>
    </row>
    <row r="12" spans="1:10" ht="27" customHeight="1">
      <c r="A12" s="48"/>
      <c r="B12" s="18" t="s">
        <v>47</v>
      </c>
      <c r="C12" s="3"/>
      <c r="D12" s="3"/>
      <c r="E12" s="3"/>
      <c r="F12" s="3"/>
      <c r="G12" s="6">
        <f>SUM(G7:G11)</f>
        <v>9075</v>
      </c>
      <c r="H12" s="6">
        <v>0.54</v>
      </c>
      <c r="I12" s="6">
        <f>SUM(I7:I11)</f>
        <v>4900.5</v>
      </c>
      <c r="J12" s="2"/>
    </row>
    <row r="13" spans="1:10" ht="27" customHeight="1">
      <c r="A13" s="3">
        <v>4</v>
      </c>
      <c r="B13" s="3" t="s">
        <v>23</v>
      </c>
      <c r="C13" s="3"/>
      <c r="D13" s="3" t="s">
        <v>86</v>
      </c>
      <c r="E13" s="3">
        <v>1461</v>
      </c>
      <c r="F13" s="3">
        <v>1524</v>
      </c>
      <c r="G13" s="6">
        <f>(F13-E13)*20</f>
        <v>1260</v>
      </c>
      <c r="H13" s="6">
        <v>0.54</v>
      </c>
      <c r="I13" s="6">
        <f>G13*H13</f>
        <v>680.4000000000001</v>
      </c>
      <c r="J13" s="2"/>
    </row>
    <row r="14" spans="1:10" ht="28.5" customHeight="1">
      <c r="A14" s="3">
        <v>5</v>
      </c>
      <c r="B14" s="3" t="s">
        <v>171</v>
      </c>
      <c r="C14" s="3">
        <v>3888</v>
      </c>
      <c r="D14" s="23" t="s">
        <v>92</v>
      </c>
      <c r="E14" s="3">
        <v>1428</v>
      </c>
      <c r="F14" s="3">
        <v>1481</v>
      </c>
      <c r="G14" s="6">
        <f>(F14-E14)*40</f>
        <v>2120</v>
      </c>
      <c r="H14" s="6">
        <v>0.54</v>
      </c>
      <c r="I14" s="6">
        <f t="shared" si="0"/>
        <v>1144.8000000000002</v>
      </c>
      <c r="J14" s="2"/>
    </row>
    <row r="15" spans="1:10" ht="28.5" customHeight="1">
      <c r="A15" s="46">
        <v>6</v>
      </c>
      <c r="B15" s="49" t="s">
        <v>26</v>
      </c>
      <c r="C15" s="3">
        <v>3346</v>
      </c>
      <c r="D15" s="3"/>
      <c r="E15" s="3">
        <v>73910</v>
      </c>
      <c r="F15" s="3">
        <v>75279</v>
      </c>
      <c r="G15" s="6">
        <f>F15-E15</f>
        <v>1369</v>
      </c>
      <c r="H15" s="6">
        <v>0.54</v>
      </c>
      <c r="I15" s="6">
        <f t="shared" si="0"/>
        <v>739.2600000000001</v>
      </c>
      <c r="J15" s="2"/>
    </row>
    <row r="16" spans="1:10" ht="28.5" customHeight="1">
      <c r="A16" s="47"/>
      <c r="B16" s="49"/>
      <c r="C16" s="3">
        <v>3248</v>
      </c>
      <c r="D16" s="3" t="s">
        <v>29</v>
      </c>
      <c r="E16" s="3">
        <v>3109</v>
      </c>
      <c r="F16" s="3">
        <v>3121</v>
      </c>
      <c r="G16" s="6">
        <f>(F16-E16)*40</f>
        <v>480</v>
      </c>
      <c r="H16" s="6">
        <v>0.54</v>
      </c>
      <c r="I16" s="6">
        <f t="shared" si="0"/>
        <v>259.20000000000005</v>
      </c>
      <c r="J16" s="2"/>
    </row>
    <row r="17" spans="1:10" ht="30.75" customHeight="1">
      <c r="A17" s="47"/>
      <c r="B17" s="49"/>
      <c r="C17" s="3">
        <v>2884</v>
      </c>
      <c r="D17" s="3"/>
      <c r="E17" s="3">
        <v>60262</v>
      </c>
      <c r="F17" s="3">
        <v>60591</v>
      </c>
      <c r="G17" s="6">
        <f>F17-E17</f>
        <v>329</v>
      </c>
      <c r="H17" s="6">
        <v>0.54</v>
      </c>
      <c r="I17" s="6">
        <f t="shared" si="0"/>
        <v>177.66000000000003</v>
      </c>
      <c r="J17" s="2"/>
    </row>
    <row r="18" spans="1:10" ht="27.75" customHeight="1">
      <c r="A18" s="47"/>
      <c r="B18" s="49"/>
      <c r="C18" s="3">
        <v>3236</v>
      </c>
      <c r="D18" s="3"/>
      <c r="E18" s="3">
        <v>38395</v>
      </c>
      <c r="F18" s="3">
        <v>39113</v>
      </c>
      <c r="G18" s="6">
        <f>F18-E18</f>
        <v>718</v>
      </c>
      <c r="H18" s="6">
        <v>0.54</v>
      </c>
      <c r="I18" s="6">
        <f t="shared" si="0"/>
        <v>387.72</v>
      </c>
      <c r="J18" s="2"/>
    </row>
    <row r="19" spans="1:10" ht="27.75" customHeight="1">
      <c r="A19" s="47"/>
      <c r="B19" s="49"/>
      <c r="C19" s="3">
        <v>5494</v>
      </c>
      <c r="D19" s="24" t="s">
        <v>32</v>
      </c>
      <c r="E19" s="3">
        <v>3157</v>
      </c>
      <c r="F19" s="3">
        <v>3286</v>
      </c>
      <c r="G19" s="6">
        <f>(F19-E19)*20-G5</f>
        <v>30</v>
      </c>
      <c r="H19" s="6">
        <v>0.54</v>
      </c>
      <c r="I19" s="6">
        <f t="shared" si="0"/>
        <v>16.200000000000003</v>
      </c>
      <c r="J19" s="2"/>
    </row>
    <row r="20" spans="1:10" ht="27" customHeight="1">
      <c r="A20" s="47"/>
      <c r="B20" s="49"/>
      <c r="C20" s="3">
        <v>6706</v>
      </c>
      <c r="D20" s="24"/>
      <c r="E20" s="3">
        <v>56316</v>
      </c>
      <c r="F20" s="3">
        <v>58409</v>
      </c>
      <c r="G20" s="6">
        <f>F20-E20</f>
        <v>2093</v>
      </c>
      <c r="H20" s="6">
        <v>0.54</v>
      </c>
      <c r="I20" s="6">
        <f t="shared" si="0"/>
        <v>1130.22</v>
      </c>
      <c r="J20" s="2"/>
    </row>
    <row r="21" spans="1:10" ht="27" customHeight="1">
      <c r="A21" s="48"/>
      <c r="B21" s="16" t="s">
        <v>48</v>
      </c>
      <c r="C21" s="16"/>
      <c r="D21" s="25"/>
      <c r="E21" s="16"/>
      <c r="F21" s="16"/>
      <c r="G21" s="28">
        <f>SUM(G15:G20)</f>
        <v>5019</v>
      </c>
      <c r="H21" s="6">
        <v>0.54</v>
      </c>
      <c r="I21" s="6">
        <f>SUM(I15:I20)</f>
        <v>2710.26</v>
      </c>
      <c r="J21" s="2"/>
    </row>
    <row r="22" spans="1:10" ht="28.5" customHeight="1">
      <c r="A22" s="49">
        <v>6</v>
      </c>
      <c r="B22" s="49" t="s">
        <v>31</v>
      </c>
      <c r="C22" s="49">
        <v>3161</v>
      </c>
      <c r="D22" s="52" t="s">
        <v>33</v>
      </c>
      <c r="E22" s="49">
        <v>4674</v>
      </c>
      <c r="F22" s="49">
        <v>4792</v>
      </c>
      <c r="G22" s="50">
        <f>(F22-E22)*40-G6</f>
        <v>4485</v>
      </c>
      <c r="H22" s="6">
        <v>0.54</v>
      </c>
      <c r="I22" s="6">
        <f t="shared" si="0"/>
        <v>2421.9</v>
      </c>
      <c r="J22" s="2"/>
    </row>
    <row r="23" spans="1:10" ht="14.25" customHeight="1" hidden="1">
      <c r="A23" s="49"/>
      <c r="B23" s="49"/>
      <c r="C23" s="49"/>
      <c r="D23" s="52"/>
      <c r="E23" s="49"/>
      <c r="F23" s="49"/>
      <c r="G23" s="50"/>
      <c r="H23" s="6">
        <v>0.54</v>
      </c>
      <c r="I23" s="6">
        <f t="shared" si="0"/>
        <v>0</v>
      </c>
      <c r="J23" s="2"/>
    </row>
    <row r="24" spans="1:10" ht="14.25" customHeight="1" hidden="1">
      <c r="A24" s="49"/>
      <c r="B24" s="49"/>
      <c r="C24" s="49"/>
      <c r="D24" s="52"/>
      <c r="E24" s="49"/>
      <c r="F24" s="49"/>
      <c r="G24" s="50"/>
      <c r="H24" s="6">
        <v>0.54</v>
      </c>
      <c r="I24" s="6">
        <f t="shared" si="0"/>
        <v>0</v>
      </c>
      <c r="J24" s="2"/>
    </row>
    <row r="25" spans="1:10" ht="14.25" customHeight="1" hidden="1">
      <c r="A25" s="49"/>
      <c r="B25" s="49"/>
      <c r="C25" s="49"/>
      <c r="D25" s="49"/>
      <c r="E25" s="49"/>
      <c r="F25" s="49"/>
      <c r="G25" s="51"/>
      <c r="H25" s="6">
        <v>0.54</v>
      </c>
      <c r="I25" s="6">
        <f t="shared" si="0"/>
        <v>0</v>
      </c>
      <c r="J25" s="2"/>
    </row>
    <row r="26" spans="1:10" ht="25.5" customHeight="1">
      <c r="A26" s="3">
        <v>7</v>
      </c>
      <c r="B26" s="3" t="s">
        <v>89</v>
      </c>
      <c r="C26" s="3"/>
      <c r="D26" s="3" t="s">
        <v>90</v>
      </c>
      <c r="E26" s="3">
        <v>1654</v>
      </c>
      <c r="F26" s="3">
        <v>1666</v>
      </c>
      <c r="G26" s="31">
        <f>(F26-E26)*30</f>
        <v>360</v>
      </c>
      <c r="H26" s="6">
        <v>0.54</v>
      </c>
      <c r="I26" s="6">
        <f t="shared" si="0"/>
        <v>194.4</v>
      </c>
      <c r="J26" s="2"/>
    </row>
    <row r="27" spans="1:10" ht="33" customHeight="1">
      <c r="A27" s="26" t="s">
        <v>9</v>
      </c>
      <c r="B27" s="7" t="s">
        <v>8</v>
      </c>
      <c r="C27" s="7"/>
      <c r="D27" s="7"/>
      <c r="E27" s="2"/>
      <c r="F27" s="2"/>
      <c r="G27" s="2">
        <f>G5+G6+G12+G13+G14+G21+G22+G26</f>
        <v>25104</v>
      </c>
      <c r="H27" s="2"/>
      <c r="I27" s="2">
        <f>I5+I6+I12+I13+I14+I21+I22+I26</f>
        <v>13556.159999999998</v>
      </c>
      <c r="J27" s="2"/>
    </row>
    <row r="28" spans="1:6" ht="22.5" customHeight="1">
      <c r="A28" s="8" t="s">
        <v>96</v>
      </c>
      <c r="B28" s="8"/>
      <c r="C28" s="8" t="s">
        <v>94</v>
      </c>
      <c r="D28" s="8" t="s">
        <v>95</v>
      </c>
      <c r="E28" s="8"/>
      <c r="F28" t="s">
        <v>175</v>
      </c>
    </row>
    <row r="30" spans="1:7" ht="14.25">
      <c r="A30" t="s">
        <v>178</v>
      </c>
      <c r="G30" t="s">
        <v>179</v>
      </c>
    </row>
  </sheetData>
  <sheetProtection/>
  <mergeCells count="22">
    <mergeCell ref="D3:D4"/>
    <mergeCell ref="F22:F25"/>
    <mergeCell ref="G22:G25"/>
    <mergeCell ref="C22:C25"/>
    <mergeCell ref="D22:D25"/>
    <mergeCell ref="E22:E25"/>
    <mergeCell ref="A7:A12"/>
    <mergeCell ref="A15:A21"/>
    <mergeCell ref="A22:A25"/>
    <mergeCell ref="B15:B20"/>
    <mergeCell ref="B22:B25"/>
    <mergeCell ref="B7:B11"/>
    <mergeCell ref="H3:H4"/>
    <mergeCell ref="A1:J1"/>
    <mergeCell ref="A2:J2"/>
    <mergeCell ref="A3:A4"/>
    <mergeCell ref="B3:B4"/>
    <mergeCell ref="E3:F3"/>
    <mergeCell ref="G3:G4"/>
    <mergeCell ref="J3:J4"/>
    <mergeCell ref="I3:I4"/>
    <mergeCell ref="C3:C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193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123</v>
      </c>
      <c r="B2" s="32" t="s">
        <v>124</v>
      </c>
      <c r="C2" s="33" t="s">
        <v>125</v>
      </c>
      <c r="D2" s="33" t="s">
        <v>126</v>
      </c>
      <c r="E2" s="33" t="s">
        <v>127</v>
      </c>
      <c r="F2" s="32" t="s">
        <v>128</v>
      </c>
      <c r="G2" s="32" t="s">
        <v>129</v>
      </c>
      <c r="H2" s="32" t="s">
        <v>130</v>
      </c>
    </row>
    <row r="3" spans="1:8" ht="30" customHeight="1">
      <c r="A3" s="32">
        <v>1</v>
      </c>
      <c r="B3" s="32" t="s">
        <v>131</v>
      </c>
      <c r="C3" s="32">
        <v>14179</v>
      </c>
      <c r="D3" s="32">
        <v>14980</v>
      </c>
      <c r="E3" s="32">
        <f>D3-C3</f>
        <v>801</v>
      </c>
      <c r="F3" s="32">
        <v>0.54</v>
      </c>
      <c r="G3" s="32">
        <f>E3*F3</f>
        <v>432.54</v>
      </c>
      <c r="H3" s="32"/>
    </row>
    <row r="4" spans="1:8" ht="30" customHeight="1">
      <c r="A4" s="32">
        <v>2</v>
      </c>
      <c r="B4" s="32" t="s">
        <v>132</v>
      </c>
      <c r="C4" s="32">
        <v>23337</v>
      </c>
      <c r="D4" s="32">
        <v>25125</v>
      </c>
      <c r="E4" s="32">
        <f aca="true" t="shared" si="0" ref="E4:E19">D4-C4</f>
        <v>1788</v>
      </c>
      <c r="F4" s="32">
        <v>0.54</v>
      </c>
      <c r="G4" s="32">
        <f aca="true" t="shared" si="1" ref="G4:G20">E4*F4</f>
        <v>965.5200000000001</v>
      </c>
      <c r="H4" s="32"/>
    </row>
    <row r="5" spans="1:8" ht="30" customHeight="1">
      <c r="A5" s="32">
        <v>3</v>
      </c>
      <c r="B5" s="32" t="s">
        <v>133</v>
      </c>
      <c r="C5" s="32">
        <v>13225</v>
      </c>
      <c r="D5" s="32">
        <v>13977</v>
      </c>
      <c r="E5" s="32">
        <f t="shared" si="0"/>
        <v>752</v>
      </c>
      <c r="F5" s="32">
        <v>0.54</v>
      </c>
      <c r="G5" s="32">
        <f t="shared" si="1"/>
        <v>406.08000000000004</v>
      </c>
      <c r="H5" s="32"/>
    </row>
    <row r="6" spans="1:8" ht="30" customHeight="1">
      <c r="A6" s="32">
        <v>4</v>
      </c>
      <c r="B6" s="32" t="s">
        <v>134</v>
      </c>
      <c r="C6" s="32">
        <v>8903</v>
      </c>
      <c r="D6" s="32">
        <v>9172</v>
      </c>
      <c r="E6" s="32">
        <f t="shared" si="0"/>
        <v>269</v>
      </c>
      <c r="F6" s="32">
        <v>0.54</v>
      </c>
      <c r="G6" s="32">
        <f t="shared" si="1"/>
        <v>145.26000000000002</v>
      </c>
      <c r="H6" s="32"/>
    </row>
    <row r="7" spans="1:8" ht="30" customHeight="1">
      <c r="A7" s="32">
        <v>5</v>
      </c>
      <c r="B7" s="32" t="s">
        <v>170</v>
      </c>
      <c r="C7" s="32">
        <v>25094</v>
      </c>
      <c r="D7" s="32">
        <v>26546</v>
      </c>
      <c r="E7" s="32">
        <f t="shared" si="0"/>
        <v>1452</v>
      </c>
      <c r="F7" s="32">
        <v>0.54</v>
      </c>
      <c r="G7" s="32">
        <f t="shared" si="1"/>
        <v>784.08</v>
      </c>
      <c r="H7" s="32"/>
    </row>
    <row r="8" spans="1:8" ht="30" customHeight="1">
      <c r="A8" s="32">
        <v>6</v>
      </c>
      <c r="B8" s="32" t="s">
        <v>135</v>
      </c>
      <c r="C8" s="32">
        <v>14319</v>
      </c>
      <c r="D8" s="32">
        <v>15457</v>
      </c>
      <c r="E8" s="32">
        <f t="shared" si="0"/>
        <v>1138</v>
      </c>
      <c r="F8" s="32">
        <v>0.54</v>
      </c>
      <c r="G8" s="32">
        <f t="shared" si="1"/>
        <v>614.5200000000001</v>
      </c>
      <c r="H8" s="32"/>
    </row>
    <row r="9" spans="1:8" ht="30" customHeight="1">
      <c r="A9" s="32">
        <v>7</v>
      </c>
      <c r="B9" s="32" t="s">
        <v>168</v>
      </c>
      <c r="C9" s="32">
        <v>18139</v>
      </c>
      <c r="D9" s="32">
        <v>19863</v>
      </c>
      <c r="E9" s="32">
        <f t="shared" si="0"/>
        <v>1724</v>
      </c>
      <c r="F9" s="32">
        <v>0.54</v>
      </c>
      <c r="G9" s="32">
        <f t="shared" si="1"/>
        <v>930.96</v>
      </c>
      <c r="H9" s="32"/>
    </row>
    <row r="10" spans="1:8" ht="30" customHeight="1">
      <c r="A10" s="32">
        <v>8</v>
      </c>
      <c r="B10" s="32" t="s">
        <v>136</v>
      </c>
      <c r="C10" s="32">
        <v>14119</v>
      </c>
      <c r="D10" s="32">
        <v>16144</v>
      </c>
      <c r="E10" s="32">
        <f t="shared" si="0"/>
        <v>2025</v>
      </c>
      <c r="F10" s="32">
        <v>0.54</v>
      </c>
      <c r="G10" s="32">
        <f t="shared" si="1"/>
        <v>1093.5</v>
      </c>
      <c r="H10" s="32"/>
    </row>
    <row r="11" spans="1:8" ht="30" customHeight="1">
      <c r="A11" s="32">
        <v>9</v>
      </c>
      <c r="B11" s="32" t="s">
        <v>169</v>
      </c>
      <c r="C11" s="32">
        <v>4128</v>
      </c>
      <c r="D11" s="32">
        <v>4128</v>
      </c>
      <c r="E11" s="32">
        <f t="shared" si="0"/>
        <v>0</v>
      </c>
      <c r="F11" s="32">
        <v>0.54</v>
      </c>
      <c r="G11" s="32">
        <f t="shared" si="1"/>
        <v>0</v>
      </c>
      <c r="H11" s="32"/>
    </row>
    <row r="12" spans="1:8" ht="30" customHeight="1">
      <c r="A12" s="32">
        <v>10</v>
      </c>
      <c r="B12" s="32" t="s">
        <v>137</v>
      </c>
      <c r="C12" s="32">
        <v>12956</v>
      </c>
      <c r="D12" s="32">
        <v>13818</v>
      </c>
      <c r="E12" s="32">
        <f t="shared" si="0"/>
        <v>862</v>
      </c>
      <c r="F12" s="32">
        <v>0.54</v>
      </c>
      <c r="G12" s="32">
        <f t="shared" si="1"/>
        <v>465.48</v>
      </c>
      <c r="H12" s="32"/>
    </row>
    <row r="13" spans="1:8" ht="30" customHeight="1">
      <c r="A13" s="32">
        <v>11</v>
      </c>
      <c r="B13" s="32" t="s">
        <v>138</v>
      </c>
      <c r="C13" s="32">
        <v>13155</v>
      </c>
      <c r="D13" s="32">
        <v>13261</v>
      </c>
      <c r="E13" s="32">
        <f t="shared" si="0"/>
        <v>106</v>
      </c>
      <c r="F13" s="32">
        <v>0.54</v>
      </c>
      <c r="G13" s="32">
        <f t="shared" si="1"/>
        <v>57.24</v>
      </c>
      <c r="H13" s="32"/>
    </row>
    <row r="14" spans="1:8" ht="30" customHeight="1">
      <c r="A14" s="32">
        <v>12</v>
      </c>
      <c r="B14" s="32" t="s">
        <v>139</v>
      </c>
      <c r="C14" s="32">
        <v>37244</v>
      </c>
      <c r="D14" s="32">
        <v>39849</v>
      </c>
      <c r="E14" s="32">
        <f t="shared" si="0"/>
        <v>2605</v>
      </c>
      <c r="F14" s="32">
        <v>0.54</v>
      </c>
      <c r="G14" s="32">
        <f t="shared" si="1"/>
        <v>1406.7</v>
      </c>
      <c r="H14" s="32"/>
    </row>
    <row r="15" spans="1:8" ht="30" customHeight="1">
      <c r="A15" s="32">
        <v>13</v>
      </c>
      <c r="B15" s="32" t="s">
        <v>176</v>
      </c>
      <c r="C15" s="32">
        <v>17301</v>
      </c>
      <c r="D15" s="32">
        <v>19011</v>
      </c>
      <c r="E15" s="32">
        <f t="shared" si="0"/>
        <v>1710</v>
      </c>
      <c r="F15" s="32">
        <v>0.54</v>
      </c>
      <c r="G15" s="32">
        <f t="shared" si="1"/>
        <v>923.4000000000001</v>
      </c>
      <c r="H15" s="32"/>
    </row>
    <row r="16" spans="1:8" ht="30" customHeight="1">
      <c r="A16" s="32">
        <v>14</v>
      </c>
      <c r="B16" s="32" t="s">
        <v>140</v>
      </c>
      <c r="C16" s="32">
        <v>28777</v>
      </c>
      <c r="D16" s="32">
        <v>30352</v>
      </c>
      <c r="E16" s="32">
        <f t="shared" si="0"/>
        <v>1575</v>
      </c>
      <c r="F16" s="32">
        <v>0.54</v>
      </c>
      <c r="G16" s="32">
        <f t="shared" si="1"/>
        <v>850.5</v>
      </c>
      <c r="H16" s="32"/>
    </row>
    <row r="17" spans="1:8" ht="30" customHeight="1">
      <c r="A17" s="32">
        <v>15</v>
      </c>
      <c r="B17" s="32" t="s">
        <v>141</v>
      </c>
      <c r="C17" s="32">
        <v>16260</v>
      </c>
      <c r="D17" s="32">
        <v>17051</v>
      </c>
      <c r="E17" s="32">
        <f t="shared" si="0"/>
        <v>791</v>
      </c>
      <c r="F17" s="32">
        <v>0.54</v>
      </c>
      <c r="G17" s="32">
        <f t="shared" si="1"/>
        <v>427.14000000000004</v>
      </c>
      <c r="H17" s="32"/>
    </row>
    <row r="18" spans="1:8" ht="30" customHeight="1">
      <c r="A18" s="32">
        <v>16</v>
      </c>
      <c r="B18" s="32" t="s">
        <v>142</v>
      </c>
      <c r="C18" s="32">
        <v>14000</v>
      </c>
      <c r="D18" s="32">
        <v>14951</v>
      </c>
      <c r="E18" s="32">
        <f t="shared" si="0"/>
        <v>951</v>
      </c>
      <c r="F18" s="32">
        <v>0.54</v>
      </c>
      <c r="G18" s="32">
        <f t="shared" si="1"/>
        <v>513.5400000000001</v>
      </c>
      <c r="H18" s="32"/>
    </row>
    <row r="19" spans="1:8" ht="30" customHeight="1">
      <c r="A19" s="5">
        <v>17</v>
      </c>
      <c r="B19" s="5" t="s">
        <v>143</v>
      </c>
      <c r="C19" s="34">
        <v>6662</v>
      </c>
      <c r="D19" s="34">
        <v>7453</v>
      </c>
      <c r="E19" s="32">
        <f t="shared" si="0"/>
        <v>791</v>
      </c>
      <c r="F19" s="32">
        <v>0.54</v>
      </c>
      <c r="G19" s="32">
        <f t="shared" si="1"/>
        <v>427.14000000000004</v>
      </c>
      <c r="H19" s="33"/>
    </row>
    <row r="20" spans="1:8" ht="30" customHeight="1">
      <c r="A20" s="5">
        <v>18</v>
      </c>
      <c r="B20" s="5" t="s">
        <v>144</v>
      </c>
      <c r="C20" s="34">
        <v>397</v>
      </c>
      <c r="D20" s="34">
        <v>440</v>
      </c>
      <c r="E20" s="32">
        <f>(D20-C20)*40</f>
        <v>1720</v>
      </c>
      <c r="F20" s="32">
        <v>0.54</v>
      </c>
      <c r="G20" s="32">
        <f t="shared" si="1"/>
        <v>928.8000000000001</v>
      </c>
      <c r="H20" s="33"/>
    </row>
    <row r="21" spans="1:8" ht="30" customHeight="1">
      <c r="A21" s="5">
        <v>19</v>
      </c>
      <c r="B21" s="5" t="s">
        <v>145</v>
      </c>
      <c r="C21" s="34"/>
      <c r="D21" s="34"/>
      <c r="E21" s="32">
        <f>SUM(E3:E20)</f>
        <v>21060</v>
      </c>
      <c r="F21" s="32"/>
      <c r="G21" s="32">
        <f>SUM(G3:G20)</f>
        <v>11372.4</v>
      </c>
      <c r="H21" s="33"/>
    </row>
    <row r="22" spans="1:8" ht="14.25">
      <c r="A22" t="s">
        <v>146</v>
      </c>
      <c r="C22" s="35"/>
      <c r="D22" s="35"/>
      <c r="E22" s="35"/>
      <c r="F22" s="35"/>
      <c r="G22" s="35"/>
      <c r="H22" s="35"/>
    </row>
    <row r="23" spans="2:7" ht="14.25">
      <c r="B23" s="38" t="s">
        <v>183</v>
      </c>
      <c r="G23" t="s">
        <v>181</v>
      </c>
    </row>
    <row r="24" ht="14.25">
      <c r="B24" s="38"/>
    </row>
  </sheetData>
  <sheetProtection/>
  <mergeCells count="1">
    <mergeCell ref="A1:H1"/>
  </mergeCells>
  <printOptions horizontalCentered="1"/>
  <pageMargins left="0.7480314960629921" right="0.7480314960629921" top="1.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194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147</v>
      </c>
      <c r="B2" s="32" t="s">
        <v>148</v>
      </c>
      <c r="C2" s="33" t="s">
        <v>149</v>
      </c>
      <c r="D2" s="33" t="s">
        <v>150</v>
      </c>
      <c r="E2" s="33" t="s">
        <v>151</v>
      </c>
      <c r="F2" s="32" t="s">
        <v>152</v>
      </c>
      <c r="G2" s="32" t="s">
        <v>153</v>
      </c>
      <c r="H2" s="32" t="s">
        <v>154</v>
      </c>
    </row>
    <row r="3" spans="1:8" ht="30" customHeight="1">
      <c r="A3" s="32">
        <v>1</v>
      </c>
      <c r="B3" s="32" t="s">
        <v>186</v>
      </c>
      <c r="C3" s="32">
        <v>80</v>
      </c>
      <c r="D3" s="32">
        <v>83</v>
      </c>
      <c r="E3" s="32">
        <f>D3-C3</f>
        <v>3</v>
      </c>
      <c r="F3" s="32">
        <v>3.1</v>
      </c>
      <c r="G3" s="32">
        <f>E3*F3</f>
        <v>9.3</v>
      </c>
      <c r="H3" s="32"/>
    </row>
    <row r="4" spans="1:8" ht="30" customHeight="1">
      <c r="A4" s="32">
        <v>2</v>
      </c>
      <c r="B4" s="32" t="s">
        <v>155</v>
      </c>
      <c r="C4" s="32">
        <v>84</v>
      </c>
      <c r="D4" s="32">
        <v>87</v>
      </c>
      <c r="E4" s="32">
        <f aca="true" t="shared" si="0" ref="E4:E20">D4-C4</f>
        <v>3</v>
      </c>
      <c r="F4" s="32">
        <v>3.1</v>
      </c>
      <c r="G4" s="32">
        <f aca="true" t="shared" si="1" ref="G4:G20">E4*F4</f>
        <v>9.3</v>
      </c>
      <c r="H4" s="32"/>
    </row>
    <row r="5" spans="1:8" ht="30" customHeight="1">
      <c r="A5" s="32">
        <v>3</v>
      </c>
      <c r="B5" s="32" t="s">
        <v>185</v>
      </c>
      <c r="C5" s="32">
        <v>70</v>
      </c>
      <c r="D5" s="32">
        <v>72</v>
      </c>
      <c r="E5" s="32">
        <f t="shared" si="0"/>
        <v>2</v>
      </c>
      <c r="F5" s="32">
        <v>3.1</v>
      </c>
      <c r="G5" s="32">
        <f t="shared" si="1"/>
        <v>6.2</v>
      </c>
      <c r="H5" s="32"/>
    </row>
    <row r="6" spans="1:8" ht="30" customHeight="1">
      <c r="A6" s="32">
        <v>4</v>
      </c>
      <c r="B6" s="32" t="s">
        <v>156</v>
      </c>
      <c r="C6" s="32">
        <v>98</v>
      </c>
      <c r="D6" s="32">
        <v>106</v>
      </c>
      <c r="E6" s="32">
        <f t="shared" si="0"/>
        <v>8</v>
      </c>
      <c r="F6" s="32">
        <v>3.1</v>
      </c>
      <c r="G6" s="32">
        <f t="shared" si="1"/>
        <v>24.8</v>
      </c>
      <c r="H6" s="32"/>
    </row>
    <row r="7" spans="1:8" ht="30" customHeight="1">
      <c r="A7" s="32">
        <v>5</v>
      </c>
      <c r="B7" s="32" t="s">
        <v>170</v>
      </c>
      <c r="C7" s="32">
        <v>295</v>
      </c>
      <c r="D7" s="32">
        <v>305</v>
      </c>
      <c r="E7" s="32">
        <f t="shared" si="0"/>
        <v>10</v>
      </c>
      <c r="F7" s="32">
        <v>3.1</v>
      </c>
      <c r="G7" s="32">
        <f t="shared" si="1"/>
        <v>31</v>
      </c>
      <c r="H7" s="32"/>
    </row>
    <row r="8" spans="1:8" ht="30" customHeight="1">
      <c r="A8" s="32">
        <v>6</v>
      </c>
      <c r="B8" s="32" t="s">
        <v>157</v>
      </c>
      <c r="C8" s="32">
        <v>280</v>
      </c>
      <c r="D8" s="32">
        <v>330</v>
      </c>
      <c r="E8" s="32">
        <f t="shared" si="0"/>
        <v>50</v>
      </c>
      <c r="F8" s="32">
        <v>3.1</v>
      </c>
      <c r="G8" s="32">
        <f t="shared" si="1"/>
        <v>155</v>
      </c>
      <c r="H8" s="32"/>
    </row>
    <row r="9" spans="1:8" ht="30" customHeight="1">
      <c r="A9" s="32">
        <v>7</v>
      </c>
      <c r="B9" s="32" t="s">
        <v>168</v>
      </c>
      <c r="C9" s="32">
        <v>315</v>
      </c>
      <c r="D9" s="32">
        <v>330</v>
      </c>
      <c r="E9" s="32">
        <f t="shared" si="0"/>
        <v>15</v>
      </c>
      <c r="F9" s="32">
        <v>3.1</v>
      </c>
      <c r="G9" s="32">
        <f t="shared" si="1"/>
        <v>46.5</v>
      </c>
      <c r="H9" s="32"/>
    </row>
    <row r="10" spans="1:8" ht="30" customHeight="1">
      <c r="A10" s="32">
        <v>8</v>
      </c>
      <c r="B10" s="32" t="s">
        <v>158</v>
      </c>
      <c r="C10" s="32">
        <v>398</v>
      </c>
      <c r="D10" s="32">
        <v>418</v>
      </c>
      <c r="E10" s="32">
        <f t="shared" si="0"/>
        <v>20</v>
      </c>
      <c r="F10" s="32">
        <v>3.1</v>
      </c>
      <c r="G10" s="32">
        <f t="shared" si="1"/>
        <v>62</v>
      </c>
      <c r="H10" s="32"/>
    </row>
    <row r="11" spans="1:8" ht="30" customHeight="1">
      <c r="A11" s="32">
        <v>9</v>
      </c>
      <c r="B11" s="32" t="s">
        <v>169</v>
      </c>
      <c r="C11" s="32">
        <v>75</v>
      </c>
      <c r="D11" s="32">
        <v>75</v>
      </c>
      <c r="E11" s="32">
        <f t="shared" si="0"/>
        <v>0</v>
      </c>
      <c r="F11" s="32">
        <v>3.1</v>
      </c>
      <c r="G11" s="32">
        <f t="shared" si="1"/>
        <v>0</v>
      </c>
      <c r="H11" s="32"/>
    </row>
    <row r="12" spans="1:8" ht="30" customHeight="1">
      <c r="A12" s="32">
        <v>10</v>
      </c>
      <c r="B12" s="32" t="s">
        <v>159</v>
      </c>
      <c r="C12" s="32">
        <v>355</v>
      </c>
      <c r="D12" s="32">
        <v>380</v>
      </c>
      <c r="E12" s="32">
        <f t="shared" si="0"/>
        <v>25</v>
      </c>
      <c r="F12" s="32">
        <v>3.1</v>
      </c>
      <c r="G12" s="32">
        <f t="shared" si="1"/>
        <v>77.5</v>
      </c>
      <c r="H12" s="32"/>
    </row>
    <row r="13" spans="1:8" ht="30" customHeight="1">
      <c r="A13" s="32">
        <v>11</v>
      </c>
      <c r="B13" s="32" t="s">
        <v>160</v>
      </c>
      <c r="C13" s="32">
        <v>64</v>
      </c>
      <c r="D13" s="32">
        <v>64</v>
      </c>
      <c r="E13" s="32">
        <f t="shared" si="0"/>
        <v>0</v>
      </c>
      <c r="F13" s="32">
        <v>3.1</v>
      </c>
      <c r="G13" s="32">
        <f t="shared" si="1"/>
        <v>0</v>
      </c>
      <c r="H13" s="32"/>
    </row>
    <row r="14" spans="1:8" ht="30" customHeight="1">
      <c r="A14" s="32">
        <v>12</v>
      </c>
      <c r="B14" s="32" t="s">
        <v>161</v>
      </c>
      <c r="C14" s="32">
        <v>1102</v>
      </c>
      <c r="D14" s="32">
        <v>1132</v>
      </c>
      <c r="E14" s="32">
        <f t="shared" si="0"/>
        <v>30</v>
      </c>
      <c r="F14" s="32">
        <v>3.1</v>
      </c>
      <c r="G14" s="32">
        <f t="shared" si="1"/>
        <v>93</v>
      </c>
      <c r="H14" s="32"/>
    </row>
    <row r="15" spans="1:8" ht="30" customHeight="1">
      <c r="A15" s="32">
        <v>13</v>
      </c>
      <c r="B15" s="32" t="s">
        <v>177</v>
      </c>
      <c r="C15" s="32">
        <v>115</v>
      </c>
      <c r="D15" s="32">
        <v>120</v>
      </c>
      <c r="E15" s="32">
        <f t="shared" si="0"/>
        <v>5</v>
      </c>
      <c r="F15" s="32">
        <v>3.1</v>
      </c>
      <c r="G15" s="32">
        <f t="shared" si="1"/>
        <v>15.5</v>
      </c>
      <c r="H15" s="32"/>
    </row>
    <row r="16" spans="1:8" ht="30" customHeight="1">
      <c r="A16" s="32">
        <v>14</v>
      </c>
      <c r="B16" s="32" t="s">
        <v>162</v>
      </c>
      <c r="C16" s="32">
        <v>475</v>
      </c>
      <c r="D16" s="32">
        <v>525</v>
      </c>
      <c r="E16" s="32">
        <f t="shared" si="0"/>
        <v>50</v>
      </c>
      <c r="F16" s="32">
        <v>3.1</v>
      </c>
      <c r="G16" s="32">
        <f t="shared" si="1"/>
        <v>155</v>
      </c>
      <c r="H16" s="32"/>
    </row>
    <row r="17" spans="1:8" ht="30" customHeight="1">
      <c r="A17" s="32">
        <v>15</v>
      </c>
      <c r="B17" s="32" t="s">
        <v>163</v>
      </c>
      <c r="C17" s="32">
        <v>187</v>
      </c>
      <c r="D17" s="32">
        <v>197</v>
      </c>
      <c r="E17" s="32">
        <f t="shared" si="0"/>
        <v>10</v>
      </c>
      <c r="F17" s="32">
        <v>3.1</v>
      </c>
      <c r="G17" s="32">
        <f t="shared" si="1"/>
        <v>31</v>
      </c>
      <c r="H17" s="32"/>
    </row>
    <row r="18" spans="1:8" ht="30" customHeight="1">
      <c r="A18" s="32">
        <v>16</v>
      </c>
      <c r="B18" s="32" t="s">
        <v>164</v>
      </c>
      <c r="C18" s="32">
        <v>370</v>
      </c>
      <c r="D18" s="32">
        <v>380</v>
      </c>
      <c r="E18" s="32">
        <f t="shared" si="0"/>
        <v>10</v>
      </c>
      <c r="F18" s="32">
        <v>3.1</v>
      </c>
      <c r="G18" s="32">
        <f t="shared" si="1"/>
        <v>31</v>
      </c>
      <c r="H18" s="32"/>
    </row>
    <row r="19" spans="1:8" ht="30" customHeight="1">
      <c r="A19" s="5">
        <v>17</v>
      </c>
      <c r="B19" s="5" t="s">
        <v>165</v>
      </c>
      <c r="C19" s="33"/>
      <c r="D19" s="33"/>
      <c r="E19" s="32">
        <f t="shared" si="0"/>
        <v>0</v>
      </c>
      <c r="F19" s="32">
        <v>3.1</v>
      </c>
      <c r="G19" s="32">
        <f t="shared" si="1"/>
        <v>0</v>
      </c>
      <c r="H19" s="33"/>
    </row>
    <row r="20" spans="1:8" ht="30" customHeight="1">
      <c r="A20" s="5">
        <v>18</v>
      </c>
      <c r="B20" s="5" t="s">
        <v>166</v>
      </c>
      <c r="C20" s="32">
        <v>331</v>
      </c>
      <c r="D20" s="32">
        <v>351</v>
      </c>
      <c r="E20" s="32">
        <f t="shared" si="0"/>
        <v>20</v>
      </c>
      <c r="F20" s="32">
        <v>3.1</v>
      </c>
      <c r="G20" s="32">
        <f t="shared" si="1"/>
        <v>62</v>
      </c>
      <c r="H20" s="33"/>
    </row>
    <row r="21" spans="1:8" ht="30" customHeight="1">
      <c r="A21" s="5">
        <v>19</v>
      </c>
      <c r="B21" s="5" t="s">
        <v>167</v>
      </c>
      <c r="C21" s="33"/>
      <c r="D21" s="33"/>
      <c r="E21" s="32">
        <f>SUM(E3:E20)</f>
        <v>261</v>
      </c>
      <c r="F21" s="33"/>
      <c r="G21" s="32">
        <f>SUM(G3:G20)</f>
        <v>809.1</v>
      </c>
      <c r="H21" s="33"/>
    </row>
    <row r="22" spans="3:8" ht="14.25">
      <c r="C22" s="35"/>
      <c r="D22" s="35"/>
      <c r="E22" s="35"/>
      <c r="F22" s="35"/>
      <c r="G22" s="35"/>
      <c r="H22" s="35"/>
    </row>
    <row r="23" spans="2:7" ht="14.25">
      <c r="B23" s="38" t="s">
        <v>183</v>
      </c>
      <c r="G23" t="s">
        <v>181</v>
      </c>
    </row>
    <row r="24" ht="14.25">
      <c r="B24" s="38"/>
    </row>
  </sheetData>
  <sheetProtection/>
  <mergeCells count="1">
    <mergeCell ref="A1:H1"/>
  </mergeCells>
  <printOptions horizontalCentered="1"/>
  <pageMargins left="0.7480314960629921" right="0.7480314960629921" top="1.41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1">
      <selection activeCell="E23" sqref="E23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1"/>
      <c r="B1" s="41"/>
      <c r="C1" s="41"/>
      <c r="D1" s="41"/>
      <c r="E1" s="41"/>
      <c r="F1" s="41"/>
      <c r="G1" s="41"/>
      <c r="H1" s="41"/>
      <c r="I1" s="41"/>
    </row>
    <row r="2" spans="1:9" ht="20.25">
      <c r="A2" s="42" t="s">
        <v>187</v>
      </c>
      <c r="B2" s="42"/>
      <c r="C2" s="42"/>
      <c r="D2" s="42"/>
      <c r="E2" s="42"/>
      <c r="F2" s="42"/>
      <c r="G2" s="42"/>
      <c r="H2" s="42"/>
      <c r="I2" s="42"/>
    </row>
    <row r="3" spans="1:9" ht="14.25">
      <c r="A3" s="43" t="s">
        <v>0</v>
      </c>
      <c r="B3" s="43" t="s">
        <v>1</v>
      </c>
      <c r="C3" s="53"/>
      <c r="D3" s="43" t="s">
        <v>4</v>
      </c>
      <c r="E3" s="43"/>
      <c r="F3" s="53" t="s">
        <v>43</v>
      </c>
      <c r="G3" s="39" t="s">
        <v>44</v>
      </c>
      <c r="H3" s="39" t="s">
        <v>45</v>
      </c>
      <c r="I3" s="43" t="s">
        <v>46</v>
      </c>
    </row>
    <row r="4" spans="1:9" ht="18" customHeight="1">
      <c r="A4" s="43"/>
      <c r="B4" s="43"/>
      <c r="C4" s="54"/>
      <c r="D4" s="2" t="s">
        <v>5</v>
      </c>
      <c r="E4" s="2" t="s">
        <v>6</v>
      </c>
      <c r="F4" s="54"/>
      <c r="G4" s="40"/>
      <c r="H4" s="40"/>
      <c r="I4" s="43"/>
    </row>
    <row r="5" spans="1:9" ht="30.75" customHeight="1">
      <c r="A5" s="2">
        <v>1</v>
      </c>
      <c r="B5" s="2" t="s">
        <v>10</v>
      </c>
      <c r="C5" s="2"/>
      <c r="D5" s="2">
        <v>1607</v>
      </c>
      <c r="E5" s="2">
        <v>1647</v>
      </c>
      <c r="F5" s="2">
        <f>E5-D5</f>
        <v>40</v>
      </c>
      <c r="G5" s="2">
        <v>3.1</v>
      </c>
      <c r="H5" s="2">
        <f>F5*G5</f>
        <v>124</v>
      </c>
      <c r="I5" s="2"/>
    </row>
    <row r="6" spans="1:9" ht="30.75" customHeight="1">
      <c r="A6" s="2">
        <v>2</v>
      </c>
      <c r="B6" s="2" t="s">
        <v>184</v>
      </c>
      <c r="C6" s="2"/>
      <c r="D6" s="2">
        <v>2826</v>
      </c>
      <c r="E6" s="2">
        <v>2829</v>
      </c>
      <c r="F6" s="2">
        <f aca="true" t="shared" si="0" ref="F6:F20">E6-D6</f>
        <v>3</v>
      </c>
      <c r="G6" s="2">
        <v>3.1</v>
      </c>
      <c r="H6" s="2">
        <f aca="true" t="shared" si="1" ref="H6:H21">F6*G6</f>
        <v>9.3</v>
      </c>
      <c r="I6" s="2"/>
    </row>
    <row r="7" spans="1:9" ht="30.75" customHeight="1">
      <c r="A7" s="46">
        <v>3</v>
      </c>
      <c r="B7" s="46" t="s">
        <v>11</v>
      </c>
      <c r="C7" s="3" t="s">
        <v>77</v>
      </c>
      <c r="D7" s="3">
        <v>5481</v>
      </c>
      <c r="E7" s="3">
        <v>5599</v>
      </c>
      <c r="F7" s="2">
        <f t="shared" si="0"/>
        <v>118</v>
      </c>
      <c r="G7" s="2">
        <v>3.1</v>
      </c>
      <c r="H7" s="2">
        <f t="shared" si="1"/>
        <v>365.8</v>
      </c>
      <c r="I7" s="2"/>
    </row>
    <row r="8" spans="1:9" ht="30.75" customHeight="1">
      <c r="A8" s="47"/>
      <c r="B8" s="47"/>
      <c r="C8" s="3" t="s">
        <v>78</v>
      </c>
      <c r="D8" s="3">
        <v>785</v>
      </c>
      <c r="E8" s="3">
        <v>887</v>
      </c>
      <c r="F8" s="2">
        <f t="shared" si="0"/>
        <v>102</v>
      </c>
      <c r="G8" s="2">
        <v>3.1</v>
      </c>
      <c r="H8" s="2">
        <f t="shared" si="1"/>
        <v>316.2</v>
      </c>
      <c r="I8" s="2"/>
    </row>
    <row r="9" spans="1:9" ht="30.75" customHeight="1">
      <c r="A9" s="48"/>
      <c r="B9" s="3" t="s">
        <v>47</v>
      </c>
      <c r="C9" s="27"/>
      <c r="D9" s="3"/>
      <c r="E9" s="3"/>
      <c r="F9" s="2">
        <f>(F7+F8)-50</f>
        <v>170</v>
      </c>
      <c r="G9" s="2">
        <v>3.1</v>
      </c>
      <c r="H9" s="2">
        <f t="shared" si="1"/>
        <v>527</v>
      </c>
      <c r="I9" s="2"/>
    </row>
    <row r="10" spans="1:9" ht="30.75" customHeight="1">
      <c r="A10" s="3">
        <v>4</v>
      </c>
      <c r="B10" s="3" t="s">
        <v>23</v>
      </c>
      <c r="C10" s="30"/>
      <c r="D10" s="3">
        <v>133</v>
      </c>
      <c r="E10" s="3">
        <v>135</v>
      </c>
      <c r="F10" s="2">
        <f>E10-D10</f>
        <v>2</v>
      </c>
      <c r="G10" s="2">
        <v>3.1</v>
      </c>
      <c r="H10" s="2">
        <f t="shared" si="1"/>
        <v>6.2</v>
      </c>
      <c r="I10" s="2"/>
    </row>
    <row r="11" spans="1:9" ht="30.75" customHeight="1">
      <c r="A11" s="3">
        <v>5</v>
      </c>
      <c r="B11" s="3" t="s">
        <v>171</v>
      </c>
      <c r="C11" s="18"/>
      <c r="D11" s="3">
        <v>1455</v>
      </c>
      <c r="E11" s="3">
        <v>1511</v>
      </c>
      <c r="F11" s="2">
        <f t="shared" si="0"/>
        <v>56</v>
      </c>
      <c r="G11" s="2">
        <v>3.1</v>
      </c>
      <c r="H11" s="2">
        <f t="shared" si="1"/>
        <v>173.6</v>
      </c>
      <c r="I11" s="2"/>
    </row>
    <row r="12" spans="1:9" ht="30.75" customHeight="1">
      <c r="A12" s="46">
        <v>6</v>
      </c>
      <c r="B12" s="46" t="s">
        <v>26</v>
      </c>
      <c r="C12" s="3" t="s">
        <v>77</v>
      </c>
      <c r="D12" s="3">
        <v>5675</v>
      </c>
      <c r="E12" s="3">
        <v>5878</v>
      </c>
      <c r="F12" s="2">
        <f t="shared" si="0"/>
        <v>203</v>
      </c>
      <c r="G12" s="2">
        <v>3.1</v>
      </c>
      <c r="H12" s="2">
        <f t="shared" si="1"/>
        <v>629.3000000000001</v>
      </c>
      <c r="I12" s="2"/>
    </row>
    <row r="13" spans="1:9" ht="30.75" customHeight="1">
      <c r="A13" s="47"/>
      <c r="B13" s="47"/>
      <c r="C13" s="3" t="s">
        <v>78</v>
      </c>
      <c r="D13" s="3">
        <v>318</v>
      </c>
      <c r="E13" s="3">
        <v>458</v>
      </c>
      <c r="F13" s="2">
        <f t="shared" si="0"/>
        <v>140</v>
      </c>
      <c r="G13" s="2">
        <v>3.1</v>
      </c>
      <c r="H13" s="2">
        <f t="shared" si="1"/>
        <v>434</v>
      </c>
      <c r="I13" s="2"/>
    </row>
    <row r="14" spans="1:9" ht="30.75" customHeight="1">
      <c r="A14" s="47"/>
      <c r="B14" s="47"/>
      <c r="C14" s="3" t="s">
        <v>79</v>
      </c>
      <c r="D14" s="3">
        <v>1380</v>
      </c>
      <c r="E14" s="3">
        <v>1400</v>
      </c>
      <c r="F14" s="2">
        <f t="shared" si="0"/>
        <v>20</v>
      </c>
      <c r="G14" s="2">
        <v>3.1</v>
      </c>
      <c r="H14" s="2">
        <f t="shared" si="1"/>
        <v>62</v>
      </c>
      <c r="I14" s="2"/>
    </row>
    <row r="15" spans="1:9" ht="30.75" customHeight="1">
      <c r="A15" s="47"/>
      <c r="B15" s="48"/>
      <c r="C15" s="3" t="s">
        <v>80</v>
      </c>
      <c r="D15" s="3">
        <v>1432</v>
      </c>
      <c r="E15" s="3">
        <v>1442</v>
      </c>
      <c r="F15" s="2">
        <f t="shared" si="0"/>
        <v>10</v>
      </c>
      <c r="G15" s="2">
        <v>3.1</v>
      </c>
      <c r="H15" s="2">
        <f t="shared" si="1"/>
        <v>31</v>
      </c>
      <c r="I15" s="2"/>
    </row>
    <row r="16" spans="1:9" ht="30.75" customHeight="1">
      <c r="A16" s="47"/>
      <c r="B16" s="16" t="s">
        <v>47</v>
      </c>
      <c r="C16" s="16"/>
      <c r="D16" s="3"/>
      <c r="E16" s="3"/>
      <c r="F16" s="2">
        <f>F12+F13+F14+F15</f>
        <v>373</v>
      </c>
      <c r="G16" s="2">
        <v>3.1</v>
      </c>
      <c r="H16" s="2">
        <f t="shared" si="1"/>
        <v>1156.3</v>
      </c>
      <c r="I16" s="2"/>
    </row>
    <row r="17" spans="1:9" ht="30.75" customHeight="1">
      <c r="A17" s="46">
        <v>7</v>
      </c>
      <c r="B17" s="46" t="s">
        <v>31</v>
      </c>
      <c r="C17" s="3" t="s">
        <v>77</v>
      </c>
      <c r="D17" s="3">
        <v>2486</v>
      </c>
      <c r="E17" s="3">
        <v>2595</v>
      </c>
      <c r="F17" s="2">
        <f t="shared" si="0"/>
        <v>109</v>
      </c>
      <c r="G17" s="2">
        <v>3.1</v>
      </c>
      <c r="H17" s="2">
        <f t="shared" si="1"/>
        <v>337.90000000000003</v>
      </c>
      <c r="I17" s="2"/>
    </row>
    <row r="18" spans="1:9" ht="30.75" customHeight="1">
      <c r="A18" s="47"/>
      <c r="B18" s="47"/>
      <c r="C18" s="3" t="s">
        <v>78</v>
      </c>
      <c r="D18" s="3">
        <v>6404</v>
      </c>
      <c r="E18" s="3">
        <v>6504</v>
      </c>
      <c r="F18" s="2">
        <f t="shared" si="0"/>
        <v>100</v>
      </c>
      <c r="G18" s="2">
        <v>3.1</v>
      </c>
      <c r="H18" s="2">
        <f t="shared" si="1"/>
        <v>310</v>
      </c>
      <c r="I18" s="2"/>
    </row>
    <row r="19" spans="1:9" ht="30.75" customHeight="1">
      <c r="A19" s="47"/>
      <c r="B19" s="47"/>
      <c r="C19" s="3" t="s">
        <v>81</v>
      </c>
      <c r="D19" s="3">
        <v>122</v>
      </c>
      <c r="E19" s="3">
        <v>124</v>
      </c>
      <c r="F19" s="2">
        <f t="shared" si="0"/>
        <v>2</v>
      </c>
      <c r="G19" s="2">
        <v>3.1</v>
      </c>
      <c r="H19" s="2">
        <f t="shared" si="1"/>
        <v>6.2</v>
      </c>
      <c r="I19" s="2"/>
    </row>
    <row r="20" spans="1:9" ht="30.75" customHeight="1">
      <c r="A20" s="47"/>
      <c r="B20" s="48"/>
      <c r="C20" s="3" t="s">
        <v>82</v>
      </c>
      <c r="D20" s="3">
        <v>486</v>
      </c>
      <c r="E20" s="3">
        <v>495</v>
      </c>
      <c r="F20" s="2">
        <f t="shared" si="0"/>
        <v>9</v>
      </c>
      <c r="G20" s="2">
        <v>3.1</v>
      </c>
      <c r="H20" s="2">
        <f t="shared" si="1"/>
        <v>27.900000000000002</v>
      </c>
      <c r="I20" s="2"/>
    </row>
    <row r="21" spans="1:9" ht="30.75" customHeight="1">
      <c r="A21" s="48"/>
      <c r="B21" s="18" t="s">
        <v>47</v>
      </c>
      <c r="C21" s="18"/>
      <c r="D21" s="3"/>
      <c r="E21" s="3"/>
      <c r="F21" s="2">
        <f>F17+F18+F19+F20</f>
        <v>220</v>
      </c>
      <c r="G21" s="2">
        <v>3.1</v>
      </c>
      <c r="H21" s="2">
        <f t="shared" si="1"/>
        <v>682</v>
      </c>
      <c r="I21" s="2"/>
    </row>
    <row r="22" spans="1:9" ht="30.75" customHeight="1">
      <c r="A22" s="18">
        <v>8</v>
      </c>
      <c r="B22" s="18" t="s">
        <v>91</v>
      </c>
      <c r="C22" s="18"/>
      <c r="D22" s="3">
        <v>141</v>
      </c>
      <c r="E22" s="3">
        <v>144</v>
      </c>
      <c r="F22" s="2">
        <f>E22-D22</f>
        <v>3</v>
      </c>
      <c r="G22" s="2">
        <v>3.1</v>
      </c>
      <c r="H22" s="2">
        <f>F22*G22</f>
        <v>9.3</v>
      </c>
      <c r="I22" s="2"/>
    </row>
    <row r="23" spans="1:9" ht="30.75" customHeight="1">
      <c r="A23" s="7" t="s">
        <v>9</v>
      </c>
      <c r="B23" s="7" t="s">
        <v>8</v>
      </c>
      <c r="C23" s="7"/>
      <c r="D23" s="2"/>
      <c r="E23" s="2"/>
      <c r="F23" s="2">
        <f>F5+F6+F9+F10+F11+F16+F21+F22</f>
        <v>867</v>
      </c>
      <c r="G23" s="2"/>
      <c r="H23" s="2">
        <f>H5+H6+H9+H10+H11+H16+H21+H22</f>
        <v>2687.7000000000003</v>
      </c>
      <c r="I23" s="2"/>
    </row>
    <row r="24" spans="1:9" ht="14.25">
      <c r="A24" s="8" t="s">
        <v>97</v>
      </c>
      <c r="B24" s="8"/>
      <c r="C24" s="8"/>
      <c r="D24" s="8"/>
      <c r="E24" s="8"/>
      <c r="F24" s="8"/>
      <c r="G24" s="8"/>
      <c r="H24" s="8"/>
      <c r="I24" s="8"/>
    </row>
    <row r="26" spans="1:7" ht="14.25">
      <c r="A26" t="s">
        <v>180</v>
      </c>
      <c r="G26" t="s">
        <v>181</v>
      </c>
    </row>
  </sheetData>
  <sheetProtection/>
  <mergeCells count="16">
    <mergeCell ref="G3:G4"/>
    <mergeCell ref="B12:B15"/>
    <mergeCell ref="A12:A16"/>
    <mergeCell ref="B7:B8"/>
    <mergeCell ref="F3:F4"/>
    <mergeCell ref="A7:A9"/>
    <mergeCell ref="B17:B20"/>
    <mergeCell ref="A17:A21"/>
    <mergeCell ref="C3:C4"/>
    <mergeCell ref="A1:I1"/>
    <mergeCell ref="A2:I2"/>
    <mergeCell ref="A3:A4"/>
    <mergeCell ref="B3:B4"/>
    <mergeCell ref="D3:E3"/>
    <mergeCell ref="I3:I4"/>
    <mergeCell ref="H3:H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4.50390625" style="0" customWidth="1"/>
    <col min="7" max="7" width="11.25390625" style="0" customWidth="1"/>
    <col min="8" max="8" width="15.375" style="0" customWidth="1"/>
  </cols>
  <sheetData>
    <row r="1" spans="1:8" ht="27">
      <c r="A1" s="55"/>
      <c r="B1" s="55"/>
      <c r="C1" s="55"/>
      <c r="D1" s="55"/>
      <c r="E1" s="55"/>
      <c r="F1" s="55"/>
      <c r="G1" s="55"/>
      <c r="H1" s="55"/>
    </row>
    <row r="2" spans="1:8" ht="20.25">
      <c r="A2" s="42" t="s">
        <v>188</v>
      </c>
      <c r="B2" s="42"/>
      <c r="C2" s="42"/>
      <c r="D2" s="42"/>
      <c r="E2" s="42"/>
      <c r="F2" s="42"/>
      <c r="G2" s="42"/>
      <c r="H2" s="42"/>
    </row>
    <row r="3" spans="1:8" ht="14.25">
      <c r="A3" s="53" t="s">
        <v>0</v>
      </c>
      <c r="B3" s="53" t="s">
        <v>1</v>
      </c>
      <c r="C3" s="56" t="s">
        <v>2</v>
      </c>
      <c r="D3" s="57"/>
      <c r="E3" s="53" t="s">
        <v>3</v>
      </c>
      <c r="F3" s="39" t="s">
        <v>44</v>
      </c>
      <c r="G3" s="39" t="s">
        <v>45</v>
      </c>
      <c r="H3" s="53" t="s">
        <v>46</v>
      </c>
    </row>
    <row r="4" spans="1:8" ht="14.25">
      <c r="A4" s="54"/>
      <c r="B4" s="54"/>
      <c r="C4" s="2" t="s">
        <v>34</v>
      </c>
      <c r="D4" s="2" t="s">
        <v>35</v>
      </c>
      <c r="E4" s="54"/>
      <c r="F4" s="40"/>
      <c r="G4" s="40"/>
      <c r="H4" s="54"/>
    </row>
    <row r="5" spans="1:8" ht="27.75" customHeight="1">
      <c r="A5" s="2">
        <v>1</v>
      </c>
      <c r="B5" s="3" t="s">
        <v>62</v>
      </c>
      <c r="C5" s="2">
        <v>58392</v>
      </c>
      <c r="D5" s="2">
        <v>59282</v>
      </c>
      <c r="E5" s="2">
        <f aca="true" t="shared" si="0" ref="E5:E12">D5-C5</f>
        <v>890</v>
      </c>
      <c r="F5" s="2">
        <v>0.54</v>
      </c>
      <c r="G5" s="2">
        <f>E5*F5</f>
        <v>480.6</v>
      </c>
      <c r="H5" s="2"/>
    </row>
    <row r="6" spans="1:8" ht="27.75" customHeight="1">
      <c r="A6" s="2">
        <v>2</v>
      </c>
      <c r="B6" s="3" t="s">
        <v>63</v>
      </c>
      <c r="C6" s="2">
        <v>61047</v>
      </c>
      <c r="D6" s="2">
        <v>62191</v>
      </c>
      <c r="E6" s="2">
        <f t="shared" si="0"/>
        <v>1144</v>
      </c>
      <c r="F6" s="2">
        <v>0.54</v>
      </c>
      <c r="G6" s="2">
        <f aca="true" t="shared" si="1" ref="G6:G17">E6*F6</f>
        <v>617.76</v>
      </c>
      <c r="H6" s="2"/>
    </row>
    <row r="7" spans="1:8" ht="27.75" customHeight="1">
      <c r="A7" s="2">
        <v>3</v>
      </c>
      <c r="B7" s="3" t="s">
        <v>64</v>
      </c>
      <c r="C7" s="2">
        <v>61251</v>
      </c>
      <c r="D7" s="2">
        <v>62144</v>
      </c>
      <c r="E7" s="2">
        <f t="shared" si="0"/>
        <v>893</v>
      </c>
      <c r="F7" s="2">
        <v>0.54</v>
      </c>
      <c r="G7" s="2">
        <f t="shared" si="1"/>
        <v>482.22</v>
      </c>
      <c r="H7" s="2"/>
    </row>
    <row r="8" spans="1:8" ht="27.75" customHeight="1">
      <c r="A8" s="46">
        <v>4</v>
      </c>
      <c r="B8" s="46" t="s">
        <v>65</v>
      </c>
      <c r="C8" s="16">
        <v>40448</v>
      </c>
      <c r="D8" s="16">
        <v>40834</v>
      </c>
      <c r="E8" s="16">
        <f t="shared" si="0"/>
        <v>386</v>
      </c>
      <c r="F8" s="2">
        <v>0.54</v>
      </c>
      <c r="G8" s="2">
        <f t="shared" si="1"/>
        <v>208.44000000000003</v>
      </c>
      <c r="H8" s="2"/>
    </row>
    <row r="9" spans="1:8" ht="27.75" customHeight="1">
      <c r="A9" s="48"/>
      <c r="B9" s="48"/>
      <c r="C9" s="16">
        <v>82152</v>
      </c>
      <c r="D9" s="16">
        <v>83422</v>
      </c>
      <c r="E9" s="16">
        <f t="shared" si="0"/>
        <v>1270</v>
      </c>
      <c r="F9" s="2">
        <v>0.54</v>
      </c>
      <c r="G9" s="2">
        <f t="shared" si="1"/>
        <v>685.8000000000001</v>
      </c>
      <c r="H9" s="2"/>
    </row>
    <row r="10" spans="1:8" ht="27.75" customHeight="1">
      <c r="A10" s="17"/>
      <c r="B10" s="17" t="s">
        <v>172</v>
      </c>
      <c r="C10" s="16"/>
      <c r="D10" s="16"/>
      <c r="E10" s="16">
        <f>E8+E9</f>
        <v>1656</v>
      </c>
      <c r="F10" s="2">
        <v>0.54</v>
      </c>
      <c r="G10" s="2">
        <f>G8+G9</f>
        <v>894.2400000000001</v>
      </c>
      <c r="H10" s="2"/>
    </row>
    <row r="11" spans="1:8" ht="27.75" customHeight="1">
      <c r="A11" s="58">
        <v>5</v>
      </c>
      <c r="B11" s="58" t="s">
        <v>36</v>
      </c>
      <c r="C11" s="4">
        <v>36031</v>
      </c>
      <c r="D11" s="4">
        <v>36982</v>
      </c>
      <c r="E11" s="4">
        <f t="shared" si="0"/>
        <v>951</v>
      </c>
      <c r="F11" s="2">
        <v>0.54</v>
      </c>
      <c r="G11" s="2">
        <f t="shared" si="1"/>
        <v>513.5400000000001</v>
      </c>
      <c r="H11" s="2"/>
    </row>
    <row r="12" spans="1:8" ht="27.75" customHeight="1">
      <c r="A12" s="60"/>
      <c r="B12" s="59"/>
      <c r="C12" s="4">
        <v>18205</v>
      </c>
      <c r="D12" s="4">
        <v>18337</v>
      </c>
      <c r="E12" s="4">
        <f t="shared" si="0"/>
        <v>132</v>
      </c>
      <c r="F12" s="2">
        <v>0.54</v>
      </c>
      <c r="G12" s="2">
        <f t="shared" si="1"/>
        <v>71.28</v>
      </c>
      <c r="H12" s="2"/>
    </row>
    <row r="13" spans="1:8" ht="27.75" customHeight="1">
      <c r="A13" s="48"/>
      <c r="B13" s="22" t="s">
        <v>50</v>
      </c>
      <c r="C13" s="4"/>
      <c r="D13" s="4"/>
      <c r="E13" s="4">
        <f>E11+E12</f>
        <v>1083</v>
      </c>
      <c r="F13" s="2">
        <v>0.54</v>
      </c>
      <c r="G13" s="2">
        <f t="shared" si="1"/>
        <v>584.82</v>
      </c>
      <c r="H13" s="2"/>
    </row>
    <row r="14" spans="1:8" ht="27.75" customHeight="1">
      <c r="A14" s="2">
        <v>6</v>
      </c>
      <c r="B14" s="3" t="s">
        <v>66</v>
      </c>
      <c r="C14" s="2">
        <v>41305</v>
      </c>
      <c r="D14" s="2">
        <v>41922</v>
      </c>
      <c r="E14" s="4">
        <f>D14-C14</f>
        <v>617</v>
      </c>
      <c r="F14" s="2">
        <v>0.54</v>
      </c>
      <c r="G14" s="2">
        <f t="shared" si="1"/>
        <v>333.18</v>
      </c>
      <c r="H14" s="2"/>
    </row>
    <row r="15" spans="1:8" ht="27.75" customHeight="1">
      <c r="A15" s="2">
        <v>7</v>
      </c>
      <c r="B15" s="3" t="s">
        <v>67</v>
      </c>
      <c r="C15" s="2">
        <v>32439</v>
      </c>
      <c r="D15" s="2">
        <v>33031</v>
      </c>
      <c r="E15" s="4">
        <f>D15-C15</f>
        <v>592</v>
      </c>
      <c r="F15" s="2">
        <v>0.54</v>
      </c>
      <c r="G15" s="2">
        <f t="shared" si="1"/>
        <v>319.68</v>
      </c>
      <c r="H15" s="2"/>
    </row>
    <row r="16" spans="1:8" ht="27.75" customHeight="1">
      <c r="A16" s="2">
        <v>8</v>
      </c>
      <c r="B16" s="3" t="s">
        <v>68</v>
      </c>
      <c r="C16" s="2">
        <v>36214</v>
      </c>
      <c r="D16" s="2">
        <v>37181</v>
      </c>
      <c r="E16" s="4">
        <f>(D16-C16)</f>
        <v>967</v>
      </c>
      <c r="F16" s="2">
        <v>0.54</v>
      </c>
      <c r="G16" s="2">
        <f t="shared" si="1"/>
        <v>522.1800000000001</v>
      </c>
      <c r="H16" s="2"/>
    </row>
    <row r="17" spans="1:8" ht="27.75" customHeight="1">
      <c r="A17" s="2">
        <v>10</v>
      </c>
      <c r="B17" s="3" t="s">
        <v>49</v>
      </c>
      <c r="C17" s="2">
        <v>5933</v>
      </c>
      <c r="D17" s="2">
        <v>6034</v>
      </c>
      <c r="E17" s="4">
        <f>(D17-C17)*40</f>
        <v>4040</v>
      </c>
      <c r="F17" s="2">
        <v>0.54</v>
      </c>
      <c r="G17" s="2">
        <f t="shared" si="1"/>
        <v>2181.6000000000004</v>
      </c>
      <c r="H17" s="2"/>
    </row>
    <row r="18" spans="1:8" ht="27.75" customHeight="1">
      <c r="A18" s="7" t="s">
        <v>37</v>
      </c>
      <c r="B18" s="3" t="s">
        <v>8</v>
      </c>
      <c r="C18" s="2"/>
      <c r="D18" s="2"/>
      <c r="E18" s="2">
        <f>E5+E6+E7+E10+E13+E14+E15+E16+E17</f>
        <v>11882</v>
      </c>
      <c r="F18" s="2"/>
      <c r="G18" s="2">
        <f>G5+G6+G7+G10+G13+G14+G15+G16+G17</f>
        <v>6416.280000000001</v>
      </c>
      <c r="H18" s="2"/>
    </row>
    <row r="20" ht="15.75">
      <c r="A20" t="s">
        <v>38</v>
      </c>
    </row>
    <row r="22" spans="1:6" ht="14.25">
      <c r="A22" t="s">
        <v>180</v>
      </c>
      <c r="F22" t="s">
        <v>181</v>
      </c>
    </row>
  </sheetData>
  <sheetProtection/>
  <mergeCells count="13">
    <mergeCell ref="B11:B12"/>
    <mergeCell ref="A11:A13"/>
    <mergeCell ref="B8:B9"/>
    <mergeCell ref="A8:A9"/>
    <mergeCell ref="A1:H1"/>
    <mergeCell ref="A2:H2"/>
    <mergeCell ref="A3:A4"/>
    <mergeCell ref="B3:B4"/>
    <mergeCell ref="C3:D3"/>
    <mergeCell ref="E3:E4"/>
    <mergeCell ref="H3:H4"/>
    <mergeCell ref="F3:F4"/>
    <mergeCell ref="G3:G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2">
      <selection activeCell="D18" sqref="D18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27">
      <c r="A1" s="55"/>
      <c r="B1" s="55"/>
      <c r="C1" s="55"/>
      <c r="D1" s="55"/>
      <c r="E1" s="55"/>
      <c r="F1" s="55"/>
      <c r="G1" s="55"/>
      <c r="H1" s="55"/>
    </row>
    <row r="2" spans="1:8" ht="20.25">
      <c r="A2" s="42" t="s">
        <v>188</v>
      </c>
      <c r="B2" s="42"/>
      <c r="C2" s="42"/>
      <c r="D2" s="42"/>
      <c r="E2" s="42"/>
      <c r="F2" s="42"/>
      <c r="G2" s="42"/>
      <c r="H2" s="42"/>
    </row>
    <row r="3" spans="1:8" ht="14.25">
      <c r="A3" s="53" t="s">
        <v>0</v>
      </c>
      <c r="B3" s="53" t="s">
        <v>1</v>
      </c>
      <c r="C3" s="56" t="s">
        <v>4</v>
      </c>
      <c r="D3" s="57"/>
      <c r="E3" s="53" t="s">
        <v>43</v>
      </c>
      <c r="F3" s="39" t="s">
        <v>44</v>
      </c>
      <c r="G3" s="39" t="s">
        <v>51</v>
      </c>
      <c r="H3" s="53" t="s">
        <v>42</v>
      </c>
    </row>
    <row r="4" spans="1:8" ht="14.25">
      <c r="A4" s="54"/>
      <c r="B4" s="54"/>
      <c r="C4" s="2" t="s">
        <v>5</v>
      </c>
      <c r="D4" s="2" t="s">
        <v>6</v>
      </c>
      <c r="E4" s="54"/>
      <c r="F4" s="40"/>
      <c r="G4" s="40"/>
      <c r="H4" s="54"/>
    </row>
    <row r="5" spans="1:8" ht="27.75" customHeight="1">
      <c r="A5" s="46">
        <v>1</v>
      </c>
      <c r="B5" s="46" t="s">
        <v>62</v>
      </c>
      <c r="C5" s="2">
        <v>1939</v>
      </c>
      <c r="D5" s="2">
        <v>1954</v>
      </c>
      <c r="E5" s="2">
        <f>D5-C5</f>
        <v>15</v>
      </c>
      <c r="F5" s="2">
        <v>3.1</v>
      </c>
      <c r="G5" s="2">
        <f>E5*F5</f>
        <v>46.5</v>
      </c>
      <c r="H5" s="2"/>
    </row>
    <row r="6" spans="1:8" ht="27.75" customHeight="1">
      <c r="A6" s="47"/>
      <c r="B6" s="48"/>
      <c r="C6" s="2">
        <v>221</v>
      </c>
      <c r="D6" s="2">
        <v>233</v>
      </c>
      <c r="E6" s="2">
        <f>D6-C6</f>
        <v>12</v>
      </c>
      <c r="F6" s="2">
        <v>3.1</v>
      </c>
      <c r="G6" s="2">
        <f>E6*F6</f>
        <v>37.2</v>
      </c>
      <c r="H6" s="2"/>
    </row>
    <row r="7" spans="1:8" ht="27.75" customHeight="1">
      <c r="A7" s="48"/>
      <c r="B7" s="3" t="s">
        <v>172</v>
      </c>
      <c r="C7" s="2"/>
      <c r="D7" s="2"/>
      <c r="E7" s="2">
        <f>E5+E6</f>
        <v>27</v>
      </c>
      <c r="F7" s="2">
        <v>3.1</v>
      </c>
      <c r="G7" s="2">
        <f>G5+G6</f>
        <v>83.7</v>
      </c>
      <c r="H7" s="2"/>
    </row>
    <row r="8" spans="1:8" ht="27.75" customHeight="1">
      <c r="A8" s="2">
        <v>2</v>
      </c>
      <c r="B8" s="3" t="s">
        <v>63</v>
      </c>
      <c r="C8" s="2">
        <v>2176</v>
      </c>
      <c r="D8" s="2">
        <v>2216</v>
      </c>
      <c r="E8" s="2">
        <f aca="true" t="shared" si="0" ref="E8:E17">D8-C8</f>
        <v>40</v>
      </c>
      <c r="F8" s="2">
        <v>3.1</v>
      </c>
      <c r="G8" s="2">
        <f aca="true" t="shared" si="1" ref="G8:G17">E8*F8</f>
        <v>124</v>
      </c>
      <c r="H8" s="2"/>
    </row>
    <row r="9" spans="1:8" ht="27.75" customHeight="1">
      <c r="A9" s="46">
        <v>3</v>
      </c>
      <c r="B9" s="46" t="s">
        <v>64</v>
      </c>
      <c r="C9" s="2">
        <v>1785</v>
      </c>
      <c r="D9" s="2">
        <v>1805</v>
      </c>
      <c r="E9" s="2">
        <f t="shared" si="0"/>
        <v>20</v>
      </c>
      <c r="F9" s="2">
        <v>3.1</v>
      </c>
      <c r="G9" s="2">
        <f t="shared" si="1"/>
        <v>62</v>
      </c>
      <c r="H9" s="2"/>
    </row>
    <row r="10" spans="1:8" ht="27.75" customHeight="1">
      <c r="A10" s="47"/>
      <c r="B10" s="48"/>
      <c r="C10" s="2">
        <v>895</v>
      </c>
      <c r="D10" s="2">
        <v>928</v>
      </c>
      <c r="E10" s="2">
        <f t="shared" si="0"/>
        <v>33</v>
      </c>
      <c r="F10" s="2">
        <v>3.1</v>
      </c>
      <c r="G10" s="2">
        <f t="shared" si="1"/>
        <v>102.3</v>
      </c>
      <c r="H10" s="2"/>
    </row>
    <row r="11" spans="1:8" ht="27.75" customHeight="1">
      <c r="A11" s="48"/>
      <c r="B11" s="17" t="s">
        <v>172</v>
      </c>
      <c r="C11" s="2"/>
      <c r="D11" s="2"/>
      <c r="E11" s="2">
        <f>E9+E10</f>
        <v>53</v>
      </c>
      <c r="F11" s="2">
        <v>3.1</v>
      </c>
      <c r="G11" s="2">
        <f>G9+G10</f>
        <v>164.3</v>
      </c>
      <c r="H11" s="2"/>
    </row>
    <row r="12" spans="1:8" ht="27.75" customHeight="1">
      <c r="A12" s="46">
        <v>4</v>
      </c>
      <c r="B12" s="46" t="s">
        <v>69</v>
      </c>
      <c r="C12" s="2">
        <v>1866</v>
      </c>
      <c r="D12" s="2">
        <v>1897</v>
      </c>
      <c r="E12" s="2">
        <f t="shared" si="0"/>
        <v>31</v>
      </c>
      <c r="F12" s="2">
        <v>3.1</v>
      </c>
      <c r="G12" s="2">
        <f t="shared" si="1"/>
        <v>96.10000000000001</v>
      </c>
      <c r="H12" s="2"/>
    </row>
    <row r="13" spans="1:8" ht="27.75" customHeight="1">
      <c r="A13" s="47"/>
      <c r="B13" s="48"/>
      <c r="C13" s="2">
        <v>4517</v>
      </c>
      <c r="D13" s="2">
        <v>4537</v>
      </c>
      <c r="E13" s="2">
        <f t="shared" si="0"/>
        <v>20</v>
      </c>
      <c r="F13" s="2">
        <v>3.1</v>
      </c>
      <c r="G13" s="2">
        <f t="shared" si="1"/>
        <v>62</v>
      </c>
      <c r="H13" s="2"/>
    </row>
    <row r="14" spans="1:8" ht="27.75" customHeight="1">
      <c r="A14" s="48"/>
      <c r="B14" s="17" t="s">
        <v>50</v>
      </c>
      <c r="C14" s="2"/>
      <c r="D14" s="2"/>
      <c r="E14" s="2">
        <f>E12+E13</f>
        <v>51</v>
      </c>
      <c r="F14" s="2">
        <v>3.1</v>
      </c>
      <c r="G14" s="2">
        <f t="shared" si="1"/>
        <v>158.1</v>
      </c>
      <c r="H14" s="2"/>
    </row>
    <row r="15" spans="1:8" ht="27.75" customHeight="1">
      <c r="A15" s="20">
        <v>5</v>
      </c>
      <c r="B15" s="21" t="s">
        <v>7</v>
      </c>
      <c r="C15" s="2">
        <v>2084</v>
      </c>
      <c r="D15" s="2">
        <v>2124</v>
      </c>
      <c r="E15" s="2">
        <f t="shared" si="0"/>
        <v>40</v>
      </c>
      <c r="F15" s="2">
        <v>3.1</v>
      </c>
      <c r="G15" s="2">
        <f t="shared" si="1"/>
        <v>124</v>
      </c>
      <c r="H15" s="2"/>
    </row>
    <row r="16" spans="1:8" ht="27.75" customHeight="1">
      <c r="A16" s="2">
        <v>6</v>
      </c>
      <c r="B16" s="3" t="s">
        <v>66</v>
      </c>
      <c r="C16" s="2">
        <v>2759</v>
      </c>
      <c r="D16" s="2">
        <v>2789</v>
      </c>
      <c r="E16" s="2">
        <f t="shared" si="0"/>
        <v>30</v>
      </c>
      <c r="F16" s="2">
        <v>3.1</v>
      </c>
      <c r="G16" s="2">
        <f t="shared" si="1"/>
        <v>93</v>
      </c>
      <c r="H16" s="2"/>
    </row>
    <row r="17" spans="1:8" ht="27.75" customHeight="1">
      <c r="A17" s="2">
        <v>7</v>
      </c>
      <c r="B17" s="3" t="s">
        <v>67</v>
      </c>
      <c r="C17" s="2">
        <v>3626</v>
      </c>
      <c r="D17" s="2">
        <v>3677</v>
      </c>
      <c r="E17" s="2">
        <f t="shared" si="0"/>
        <v>51</v>
      </c>
      <c r="F17" s="2">
        <v>3.1</v>
      </c>
      <c r="G17" s="2">
        <f t="shared" si="1"/>
        <v>158.1</v>
      </c>
      <c r="H17" s="2"/>
    </row>
    <row r="18" spans="1:8" ht="27.75" customHeight="1">
      <c r="A18" s="2">
        <v>9</v>
      </c>
      <c r="B18" s="3"/>
      <c r="C18" s="2"/>
      <c r="D18" s="2"/>
      <c r="E18" s="2"/>
      <c r="F18" s="2"/>
      <c r="G18" s="2"/>
      <c r="H18" s="2"/>
    </row>
    <row r="19" spans="1:8" ht="27.75" customHeight="1">
      <c r="A19" s="4">
        <v>10</v>
      </c>
      <c r="B19" s="5"/>
      <c r="C19" s="6"/>
      <c r="D19" s="6"/>
      <c r="E19" s="2"/>
      <c r="F19" s="2"/>
      <c r="G19" s="2"/>
      <c r="H19" s="2"/>
    </row>
    <row r="20" spans="1:8" ht="27.75" customHeight="1">
      <c r="A20" s="2">
        <v>11</v>
      </c>
      <c r="B20" s="3"/>
      <c r="C20" s="2"/>
      <c r="D20" s="2"/>
      <c r="E20" s="2"/>
      <c r="F20" s="2"/>
      <c r="G20" s="2"/>
      <c r="H20" s="2"/>
    </row>
    <row r="21" spans="1:8" ht="27.75" customHeight="1">
      <c r="A21" s="2">
        <v>12</v>
      </c>
      <c r="B21" s="3"/>
      <c r="C21" s="2"/>
      <c r="D21" s="2"/>
      <c r="E21" s="2"/>
      <c r="F21" s="2"/>
      <c r="G21" s="2"/>
      <c r="H21" s="2"/>
    </row>
    <row r="22" spans="1:8" ht="27.75" customHeight="1">
      <c r="A22" s="2">
        <v>13</v>
      </c>
      <c r="B22" s="3"/>
      <c r="C22" s="2"/>
      <c r="D22" s="2"/>
      <c r="E22" s="2"/>
      <c r="F22" s="2"/>
      <c r="G22" s="2"/>
      <c r="H22" s="2"/>
    </row>
    <row r="23" spans="1:8" ht="27.75" customHeight="1">
      <c r="A23" s="7" t="s">
        <v>9</v>
      </c>
      <c r="B23" s="3"/>
      <c r="C23" s="2"/>
      <c r="D23" s="2"/>
      <c r="E23" s="2"/>
      <c r="F23" s="2"/>
      <c r="G23" s="2">
        <f>G7+G8+G11+G14+G15+G16+G17</f>
        <v>905.2</v>
      </c>
      <c r="H23" s="2"/>
    </row>
    <row r="26" spans="1:7" ht="14.25">
      <c r="A26" t="s">
        <v>180</v>
      </c>
      <c r="G26" t="s">
        <v>181</v>
      </c>
    </row>
  </sheetData>
  <sheetProtection/>
  <mergeCells count="15">
    <mergeCell ref="B12:B13"/>
    <mergeCell ref="A12:A14"/>
    <mergeCell ref="A1:H1"/>
    <mergeCell ref="A2:H2"/>
    <mergeCell ref="A3:A4"/>
    <mergeCell ref="B3:B4"/>
    <mergeCell ref="C3:D3"/>
    <mergeCell ref="H3:H4"/>
    <mergeCell ref="E3:E4"/>
    <mergeCell ref="F3:F4"/>
    <mergeCell ref="B5:B6"/>
    <mergeCell ref="B9:B10"/>
    <mergeCell ref="A5:A7"/>
    <mergeCell ref="A9:A11"/>
    <mergeCell ref="G3:G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6">
      <selection activeCell="E20" sqref="E20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3.875" style="0" customWidth="1"/>
  </cols>
  <sheetData>
    <row r="1" spans="1:9" ht="27">
      <c r="A1" s="55"/>
      <c r="B1" s="55"/>
      <c r="C1" s="55"/>
      <c r="D1" s="55"/>
      <c r="E1" s="55"/>
      <c r="F1" s="55"/>
      <c r="G1" s="55"/>
      <c r="H1" s="55"/>
      <c r="I1" s="55"/>
    </row>
    <row r="2" spans="1:9" ht="20.25">
      <c r="A2" s="42" t="s">
        <v>189</v>
      </c>
      <c r="B2" s="42"/>
      <c r="C2" s="42"/>
      <c r="D2" s="42"/>
      <c r="E2" s="42"/>
      <c r="F2" s="42"/>
      <c r="G2" s="42"/>
      <c r="H2" s="42"/>
      <c r="I2" s="42"/>
    </row>
    <row r="3" spans="1:9" ht="14.25">
      <c r="A3" s="53" t="s">
        <v>0</v>
      </c>
      <c r="B3" s="53" t="s">
        <v>1</v>
      </c>
      <c r="C3" s="53" t="s">
        <v>93</v>
      </c>
      <c r="D3" s="56" t="s">
        <v>2</v>
      </c>
      <c r="E3" s="57"/>
      <c r="F3" s="53" t="s">
        <v>3</v>
      </c>
      <c r="G3" s="39" t="s">
        <v>44</v>
      </c>
      <c r="H3" s="39" t="s">
        <v>45</v>
      </c>
      <c r="I3" s="53" t="s">
        <v>46</v>
      </c>
    </row>
    <row r="4" spans="1:9" ht="14.25">
      <c r="A4" s="54"/>
      <c r="B4" s="54"/>
      <c r="C4" s="54"/>
      <c r="D4" s="2" t="s">
        <v>34</v>
      </c>
      <c r="E4" s="2" t="s">
        <v>35</v>
      </c>
      <c r="F4" s="54"/>
      <c r="G4" s="40"/>
      <c r="H4" s="40"/>
      <c r="I4" s="54"/>
    </row>
    <row r="5" spans="1:9" ht="28.5" customHeight="1">
      <c r="A5" s="1">
        <v>1</v>
      </c>
      <c r="B5" s="46" t="s">
        <v>52</v>
      </c>
      <c r="C5" s="3"/>
      <c r="D5" s="2">
        <v>42488</v>
      </c>
      <c r="E5" s="2">
        <v>42771</v>
      </c>
      <c r="F5" s="3">
        <f>E5-D5</f>
        <v>283</v>
      </c>
      <c r="G5" s="2">
        <v>0.54</v>
      </c>
      <c r="H5" s="2">
        <f>F5*G5</f>
        <v>152.82000000000002</v>
      </c>
      <c r="I5" s="2"/>
    </row>
    <row r="6" spans="1:9" ht="28.5" customHeight="1">
      <c r="A6" s="46">
        <v>2</v>
      </c>
      <c r="B6" s="48"/>
      <c r="C6" s="3"/>
      <c r="D6" s="2">
        <v>29621</v>
      </c>
      <c r="E6" s="2">
        <v>30766</v>
      </c>
      <c r="F6" s="3">
        <f>E6-D6</f>
        <v>1145</v>
      </c>
      <c r="G6" s="2">
        <v>0.54</v>
      </c>
      <c r="H6" s="2">
        <f aca="true" t="shared" si="0" ref="H6:H19">F6*G6</f>
        <v>618.3000000000001</v>
      </c>
      <c r="I6" s="2"/>
    </row>
    <row r="7" spans="1:9" ht="28.5" customHeight="1">
      <c r="A7" s="48"/>
      <c r="B7" s="17" t="s">
        <v>50</v>
      </c>
      <c r="C7" s="3"/>
      <c r="D7" s="19"/>
      <c r="E7" s="19"/>
      <c r="F7" s="16">
        <f>F5+F6</f>
        <v>1428</v>
      </c>
      <c r="G7" s="2">
        <v>0.54</v>
      </c>
      <c r="H7" s="2">
        <f t="shared" si="0"/>
        <v>771.12</v>
      </c>
      <c r="I7" s="2"/>
    </row>
    <row r="8" spans="1:9" ht="28.5" customHeight="1">
      <c r="A8" s="16">
        <v>3</v>
      </c>
      <c r="B8" s="16" t="s">
        <v>54</v>
      </c>
      <c r="C8" s="3"/>
      <c r="D8" s="16">
        <v>73319</v>
      </c>
      <c r="E8" s="16">
        <v>74687</v>
      </c>
      <c r="F8" s="16">
        <f>E8-D8</f>
        <v>1368</v>
      </c>
      <c r="G8" s="2">
        <v>0.54</v>
      </c>
      <c r="H8" s="2">
        <f t="shared" si="0"/>
        <v>738.72</v>
      </c>
      <c r="I8" s="2"/>
    </row>
    <row r="9" spans="1:9" ht="28.5" customHeight="1">
      <c r="A9" s="2">
        <v>4</v>
      </c>
      <c r="B9" s="3" t="s">
        <v>55</v>
      </c>
      <c r="C9" s="3"/>
      <c r="D9" s="2">
        <v>2230</v>
      </c>
      <c r="E9" s="2">
        <v>2485</v>
      </c>
      <c r="F9" s="3">
        <f aca="true" t="shared" si="1" ref="F9:F15">E9-D9</f>
        <v>255</v>
      </c>
      <c r="G9" s="2">
        <v>0.54</v>
      </c>
      <c r="H9" s="2">
        <f t="shared" si="0"/>
        <v>137.70000000000002</v>
      </c>
      <c r="I9" s="2"/>
    </row>
    <row r="10" spans="1:9" ht="28.5" customHeight="1">
      <c r="A10" s="46">
        <v>5</v>
      </c>
      <c r="B10" s="46" t="s">
        <v>30</v>
      </c>
      <c r="C10" s="3"/>
      <c r="D10" s="2">
        <v>31682</v>
      </c>
      <c r="E10" s="2">
        <v>32439</v>
      </c>
      <c r="F10" s="3">
        <f t="shared" si="1"/>
        <v>757</v>
      </c>
      <c r="G10" s="2">
        <v>0.54</v>
      </c>
      <c r="H10" s="2">
        <f t="shared" si="0"/>
        <v>408.78000000000003</v>
      </c>
      <c r="I10" s="2"/>
    </row>
    <row r="11" spans="1:9" ht="28.5" customHeight="1">
      <c r="A11" s="47"/>
      <c r="B11" s="48"/>
      <c r="C11" s="3" t="s">
        <v>90</v>
      </c>
      <c r="D11" s="2">
        <v>1477</v>
      </c>
      <c r="E11" s="2">
        <v>1527</v>
      </c>
      <c r="F11" s="3">
        <f>(E11-D11)*30</f>
        <v>1500</v>
      </c>
      <c r="G11" s="2">
        <v>0.54</v>
      </c>
      <c r="H11" s="2">
        <f t="shared" si="0"/>
        <v>810</v>
      </c>
      <c r="I11" s="2"/>
    </row>
    <row r="12" spans="1:9" ht="28.5" customHeight="1">
      <c r="A12" s="48"/>
      <c r="B12" s="18" t="s">
        <v>50</v>
      </c>
      <c r="C12" s="3"/>
      <c r="D12" s="2"/>
      <c r="E12" s="2"/>
      <c r="F12" s="3">
        <f>F10+F11</f>
        <v>2257</v>
      </c>
      <c r="G12" s="2">
        <v>0.54</v>
      </c>
      <c r="H12" s="2">
        <f t="shared" si="0"/>
        <v>1218.78</v>
      </c>
      <c r="I12" s="2"/>
    </row>
    <row r="13" spans="1:9" ht="28.5" customHeight="1">
      <c r="A13" s="1">
        <v>6</v>
      </c>
      <c r="B13" s="3" t="s">
        <v>56</v>
      </c>
      <c r="C13" s="3"/>
      <c r="D13" s="2">
        <v>60703</v>
      </c>
      <c r="E13" s="2">
        <v>62343</v>
      </c>
      <c r="F13" s="3">
        <f t="shared" si="1"/>
        <v>1640</v>
      </c>
      <c r="G13" s="2">
        <v>0.54</v>
      </c>
      <c r="H13" s="2">
        <f t="shared" si="0"/>
        <v>885.6</v>
      </c>
      <c r="I13" s="2"/>
    </row>
    <row r="14" spans="1:9" ht="28.5" customHeight="1">
      <c r="A14" s="1">
        <v>7</v>
      </c>
      <c r="B14" s="3" t="s">
        <v>57</v>
      </c>
      <c r="C14" s="3"/>
      <c r="D14" s="2">
        <v>11134</v>
      </c>
      <c r="E14" s="2">
        <v>11209</v>
      </c>
      <c r="F14" s="3">
        <f t="shared" si="1"/>
        <v>75</v>
      </c>
      <c r="G14" s="2">
        <v>0.54</v>
      </c>
      <c r="H14" s="2">
        <f t="shared" si="0"/>
        <v>40.5</v>
      </c>
      <c r="I14" s="2"/>
    </row>
    <row r="15" spans="1:9" ht="28.5" customHeight="1">
      <c r="A15" s="16">
        <v>8</v>
      </c>
      <c r="B15" s="16" t="s">
        <v>58</v>
      </c>
      <c r="C15" s="3"/>
      <c r="D15" s="19">
        <v>10471</v>
      </c>
      <c r="E15" s="19">
        <v>10605</v>
      </c>
      <c r="F15" s="16">
        <f t="shared" si="1"/>
        <v>134</v>
      </c>
      <c r="G15" s="2">
        <v>0.54</v>
      </c>
      <c r="H15" s="2">
        <f t="shared" si="0"/>
        <v>72.36</v>
      </c>
      <c r="I15" s="2"/>
    </row>
    <row r="16" spans="1:9" ht="28.5" customHeight="1">
      <c r="A16" s="2">
        <v>9</v>
      </c>
      <c r="B16" s="7" t="s">
        <v>59</v>
      </c>
      <c r="C16" s="7"/>
      <c r="D16" s="2">
        <v>22611</v>
      </c>
      <c r="E16" s="2">
        <v>22862</v>
      </c>
      <c r="F16" s="3">
        <f>E16-D16</f>
        <v>251</v>
      </c>
      <c r="G16" s="2">
        <v>0.54</v>
      </c>
      <c r="H16" s="2">
        <f t="shared" si="0"/>
        <v>135.54000000000002</v>
      </c>
      <c r="I16" s="2"/>
    </row>
    <row r="17" spans="1:9" ht="28.5" customHeight="1">
      <c r="A17" s="1">
        <v>10</v>
      </c>
      <c r="B17" s="3" t="s">
        <v>60</v>
      </c>
      <c r="C17" s="7"/>
      <c r="D17" s="2">
        <v>29711</v>
      </c>
      <c r="E17" s="2">
        <v>31111</v>
      </c>
      <c r="F17" s="3">
        <f>E17-D17</f>
        <v>1400</v>
      </c>
      <c r="G17" s="2">
        <v>0.54</v>
      </c>
      <c r="H17" s="2">
        <f t="shared" si="0"/>
        <v>756</v>
      </c>
      <c r="I17" s="2"/>
    </row>
    <row r="18" spans="1:9" ht="28.5" customHeight="1">
      <c r="A18" s="1">
        <v>11</v>
      </c>
      <c r="B18" s="9" t="s">
        <v>61</v>
      </c>
      <c r="C18" s="9"/>
      <c r="D18" s="2">
        <v>54159</v>
      </c>
      <c r="E18" s="2">
        <v>54851</v>
      </c>
      <c r="F18" s="3">
        <f>E18-D18</f>
        <v>692</v>
      </c>
      <c r="G18" s="2">
        <v>0.54</v>
      </c>
      <c r="H18" s="2">
        <f t="shared" si="0"/>
        <v>373.68</v>
      </c>
      <c r="I18" s="2"/>
    </row>
    <row r="19" spans="1:9" ht="28.5" customHeight="1">
      <c r="A19" s="1">
        <v>12</v>
      </c>
      <c r="B19" s="7" t="s">
        <v>39</v>
      </c>
      <c r="C19" s="7"/>
      <c r="D19" s="2">
        <v>103941</v>
      </c>
      <c r="E19" s="2">
        <v>105241</v>
      </c>
      <c r="F19" s="3">
        <f>E19-D19</f>
        <v>1300</v>
      </c>
      <c r="G19" s="2">
        <v>0.54</v>
      </c>
      <c r="H19" s="2">
        <f t="shared" si="0"/>
        <v>702</v>
      </c>
      <c r="I19" s="7"/>
    </row>
    <row r="20" spans="1:9" ht="28.5" customHeight="1">
      <c r="A20" s="7"/>
      <c r="B20" s="7" t="s">
        <v>37</v>
      </c>
      <c r="C20" s="7"/>
      <c r="D20" s="7" t="s">
        <v>8</v>
      </c>
      <c r="E20" s="7"/>
      <c r="F20" s="3">
        <f>F7+F8+F9+F12+F13+F14+F15+F16+F17+F18+F19</f>
        <v>10800</v>
      </c>
      <c r="G20" s="2"/>
      <c r="H20" s="2">
        <f>H7+H8+H9+H12+H13+H14+H15+H16+H17+H18+H19</f>
        <v>5832</v>
      </c>
      <c r="I20" s="2"/>
    </row>
    <row r="21" ht="14.25">
      <c r="F21" s="10"/>
    </row>
    <row r="22" spans="2:3" ht="14.25">
      <c r="B22" s="11"/>
      <c r="C22" s="11"/>
    </row>
    <row r="23" spans="2:8" ht="14.25">
      <c r="B23" s="37" t="s">
        <v>180</v>
      </c>
      <c r="H23" t="s">
        <v>181</v>
      </c>
    </row>
  </sheetData>
  <sheetProtection/>
  <mergeCells count="14">
    <mergeCell ref="B5:B6"/>
    <mergeCell ref="G3:G4"/>
    <mergeCell ref="H3:H4"/>
    <mergeCell ref="A10:A12"/>
    <mergeCell ref="A6:A7"/>
    <mergeCell ref="B10:B11"/>
    <mergeCell ref="C3:C4"/>
    <mergeCell ref="A1:I1"/>
    <mergeCell ref="A2:I2"/>
    <mergeCell ref="A3:A4"/>
    <mergeCell ref="B3:B4"/>
    <mergeCell ref="D3:E3"/>
    <mergeCell ref="F3:F4"/>
    <mergeCell ref="I3:I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3">
      <selection activeCell="E25" sqref="E25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27">
      <c r="A1" s="55"/>
      <c r="B1" s="55"/>
      <c r="C1" s="55"/>
      <c r="D1" s="55"/>
      <c r="E1" s="55"/>
      <c r="F1" s="55"/>
      <c r="G1" s="55"/>
      <c r="H1" s="55"/>
      <c r="I1" s="55"/>
    </row>
    <row r="2" spans="1:9" ht="20.25">
      <c r="A2" s="42" t="s">
        <v>189</v>
      </c>
      <c r="B2" s="42"/>
      <c r="C2" s="42"/>
      <c r="D2" s="42"/>
      <c r="E2" s="42"/>
      <c r="F2" s="42"/>
      <c r="G2" s="42"/>
      <c r="H2" s="42"/>
      <c r="I2" s="42"/>
    </row>
    <row r="3" spans="1:9" ht="14.25">
      <c r="A3" s="53" t="s">
        <v>0</v>
      </c>
      <c r="B3" s="53" t="s">
        <v>1</v>
      </c>
      <c r="C3" s="29"/>
      <c r="D3" s="56" t="s">
        <v>4</v>
      </c>
      <c r="E3" s="57"/>
      <c r="F3" s="39" t="s">
        <v>43</v>
      </c>
      <c r="G3" s="39" t="s">
        <v>44</v>
      </c>
      <c r="H3" s="39" t="s">
        <v>53</v>
      </c>
      <c r="I3" s="53" t="s">
        <v>46</v>
      </c>
    </row>
    <row r="4" spans="1:9" ht="14.25">
      <c r="A4" s="54"/>
      <c r="B4" s="54"/>
      <c r="C4" s="1"/>
      <c r="D4" s="2" t="s">
        <v>12</v>
      </c>
      <c r="E4" s="2" t="s">
        <v>13</v>
      </c>
      <c r="F4" s="40"/>
      <c r="G4" s="40"/>
      <c r="H4" s="40"/>
      <c r="I4" s="54"/>
    </row>
    <row r="5" spans="1:9" ht="24.75" customHeight="1">
      <c r="A5" s="46">
        <v>1</v>
      </c>
      <c r="B5" s="46" t="s">
        <v>25</v>
      </c>
      <c r="C5" s="3" t="s">
        <v>77</v>
      </c>
      <c r="D5" s="2">
        <v>1558</v>
      </c>
      <c r="E5" s="2">
        <v>1590</v>
      </c>
      <c r="F5" s="2">
        <f>E5-D5</f>
        <v>32</v>
      </c>
      <c r="G5" s="2">
        <v>3.1</v>
      </c>
      <c r="H5" s="2">
        <f>F5*G5</f>
        <v>99.2</v>
      </c>
      <c r="I5" s="2"/>
    </row>
    <row r="6" spans="1:9" ht="24.75" customHeight="1">
      <c r="A6" s="48"/>
      <c r="B6" s="48"/>
      <c r="C6" s="3" t="s">
        <v>78</v>
      </c>
      <c r="D6" s="2"/>
      <c r="E6" s="2"/>
      <c r="F6" s="2"/>
      <c r="G6" s="2"/>
      <c r="H6" s="2"/>
      <c r="I6" s="2"/>
    </row>
    <row r="7" spans="1:9" ht="24.75" customHeight="1">
      <c r="A7" s="46">
        <v>2</v>
      </c>
      <c r="B7" s="46" t="s">
        <v>54</v>
      </c>
      <c r="C7" s="3" t="s">
        <v>77</v>
      </c>
      <c r="D7" s="2">
        <v>661</v>
      </c>
      <c r="E7" s="2">
        <v>682</v>
      </c>
      <c r="F7" s="2">
        <f aca="true" t="shared" si="0" ref="F7:F24">E7-D7</f>
        <v>21</v>
      </c>
      <c r="G7" s="2">
        <v>3.1</v>
      </c>
      <c r="H7" s="2">
        <f aca="true" t="shared" si="1" ref="H7:H24">F7*G7</f>
        <v>65.10000000000001</v>
      </c>
      <c r="I7" s="2"/>
    </row>
    <row r="8" spans="1:9" ht="22.5" customHeight="1">
      <c r="A8" s="48"/>
      <c r="B8" s="48"/>
      <c r="C8" s="3" t="s">
        <v>78</v>
      </c>
      <c r="D8" s="2">
        <v>2889</v>
      </c>
      <c r="E8" s="2">
        <v>3079</v>
      </c>
      <c r="F8" s="2">
        <f t="shared" si="0"/>
        <v>190</v>
      </c>
      <c r="G8" s="2">
        <v>3.1</v>
      </c>
      <c r="H8" s="2">
        <f t="shared" si="1"/>
        <v>589</v>
      </c>
      <c r="I8" s="2"/>
    </row>
    <row r="9" spans="1:9" ht="23.25" customHeight="1">
      <c r="A9" s="46">
        <v>3</v>
      </c>
      <c r="B9" s="46" t="s">
        <v>70</v>
      </c>
      <c r="C9" s="3" t="s">
        <v>77</v>
      </c>
      <c r="D9" s="2">
        <v>1441</v>
      </c>
      <c r="E9" s="2">
        <v>1466</v>
      </c>
      <c r="F9" s="2">
        <f t="shared" si="0"/>
        <v>25</v>
      </c>
      <c r="G9" s="2">
        <v>3.1</v>
      </c>
      <c r="H9" s="2">
        <f t="shared" si="1"/>
        <v>77.5</v>
      </c>
      <c r="I9" s="2"/>
    </row>
    <row r="10" spans="1:9" ht="24" customHeight="1">
      <c r="A10" s="48"/>
      <c r="B10" s="48"/>
      <c r="C10" s="3" t="s">
        <v>78</v>
      </c>
      <c r="D10" s="2">
        <v>18</v>
      </c>
      <c r="E10" s="2">
        <v>18</v>
      </c>
      <c r="F10" s="2">
        <f t="shared" si="0"/>
        <v>0</v>
      </c>
      <c r="G10" s="2">
        <v>3.1</v>
      </c>
      <c r="H10" s="2">
        <f t="shared" si="1"/>
        <v>0</v>
      </c>
      <c r="I10" s="2"/>
    </row>
    <row r="11" spans="1:9" ht="28.5" customHeight="1">
      <c r="A11" s="46">
        <v>4</v>
      </c>
      <c r="B11" s="46" t="s">
        <v>30</v>
      </c>
      <c r="C11" s="3" t="s">
        <v>77</v>
      </c>
      <c r="D11" s="2">
        <v>2757</v>
      </c>
      <c r="E11" s="2">
        <v>2812</v>
      </c>
      <c r="F11" s="2">
        <f t="shared" si="0"/>
        <v>55</v>
      </c>
      <c r="G11" s="2">
        <v>3.1</v>
      </c>
      <c r="H11" s="2">
        <f t="shared" si="1"/>
        <v>170.5</v>
      </c>
      <c r="I11" s="2"/>
    </row>
    <row r="12" spans="1:9" ht="24" customHeight="1">
      <c r="A12" s="48"/>
      <c r="B12" s="48"/>
      <c r="C12" s="3" t="s">
        <v>78</v>
      </c>
      <c r="D12" s="2">
        <v>642</v>
      </c>
      <c r="E12" s="2">
        <v>699</v>
      </c>
      <c r="F12" s="2">
        <f t="shared" si="0"/>
        <v>57</v>
      </c>
      <c r="G12" s="2">
        <v>3.1</v>
      </c>
      <c r="H12" s="2">
        <f t="shared" si="1"/>
        <v>176.70000000000002</v>
      </c>
      <c r="I12" s="2"/>
    </row>
    <row r="13" spans="1:9" ht="26.25" customHeight="1">
      <c r="A13" s="46">
        <v>5</v>
      </c>
      <c r="B13" s="46" t="s">
        <v>71</v>
      </c>
      <c r="C13" s="3" t="s">
        <v>77</v>
      </c>
      <c r="D13" s="2">
        <v>678</v>
      </c>
      <c r="E13" s="2">
        <v>687</v>
      </c>
      <c r="F13" s="2">
        <f t="shared" si="0"/>
        <v>9</v>
      </c>
      <c r="G13" s="2">
        <v>3.1</v>
      </c>
      <c r="H13" s="2">
        <f t="shared" si="1"/>
        <v>27.900000000000002</v>
      </c>
      <c r="I13" s="2"/>
    </row>
    <row r="14" spans="1:9" ht="24.75" customHeight="1">
      <c r="A14" s="48"/>
      <c r="B14" s="48"/>
      <c r="C14" s="3" t="s">
        <v>78</v>
      </c>
      <c r="D14" s="2"/>
      <c r="E14" s="2"/>
      <c r="F14" s="2"/>
      <c r="G14" s="2"/>
      <c r="H14" s="2"/>
      <c r="I14" s="2"/>
    </row>
    <row r="15" spans="1:9" ht="25.5" customHeight="1">
      <c r="A15" s="46">
        <v>6</v>
      </c>
      <c r="B15" s="46" t="s">
        <v>72</v>
      </c>
      <c r="C15" s="3" t="s">
        <v>77</v>
      </c>
      <c r="D15" s="2">
        <v>2020</v>
      </c>
      <c r="E15" s="2">
        <v>2059</v>
      </c>
      <c r="F15" s="2">
        <f t="shared" si="0"/>
        <v>39</v>
      </c>
      <c r="G15" s="2">
        <v>3.1</v>
      </c>
      <c r="H15" s="2">
        <f t="shared" si="1"/>
        <v>120.9</v>
      </c>
      <c r="I15" s="2"/>
    </row>
    <row r="16" spans="1:9" ht="26.25" customHeight="1">
      <c r="A16" s="48"/>
      <c r="B16" s="48"/>
      <c r="C16" s="3" t="s">
        <v>78</v>
      </c>
      <c r="D16" s="2">
        <v>79</v>
      </c>
      <c r="E16" s="2">
        <v>79</v>
      </c>
      <c r="F16" s="2">
        <f t="shared" si="0"/>
        <v>0</v>
      </c>
      <c r="G16" s="2">
        <v>3.1</v>
      </c>
      <c r="H16" s="2">
        <f t="shared" si="1"/>
        <v>0</v>
      </c>
      <c r="I16" s="2"/>
    </row>
    <row r="17" spans="1:9" ht="25.5" customHeight="1">
      <c r="A17" s="46">
        <v>7</v>
      </c>
      <c r="B17" s="46" t="s">
        <v>73</v>
      </c>
      <c r="C17" s="3" t="s">
        <v>77</v>
      </c>
      <c r="D17" s="2">
        <v>488</v>
      </c>
      <c r="E17" s="2">
        <v>492</v>
      </c>
      <c r="F17" s="2">
        <f t="shared" si="0"/>
        <v>4</v>
      </c>
      <c r="G17" s="2">
        <v>3.1</v>
      </c>
      <c r="H17" s="2">
        <f t="shared" si="1"/>
        <v>12.4</v>
      </c>
      <c r="I17" s="2"/>
    </row>
    <row r="18" spans="1:9" ht="24.75" customHeight="1">
      <c r="A18" s="48"/>
      <c r="B18" s="48"/>
      <c r="C18" s="3" t="s">
        <v>78</v>
      </c>
      <c r="D18" s="2">
        <v>2610</v>
      </c>
      <c r="E18" s="2">
        <v>2656</v>
      </c>
      <c r="F18" s="2">
        <f t="shared" si="0"/>
        <v>46</v>
      </c>
      <c r="G18" s="2">
        <v>3.1</v>
      </c>
      <c r="H18" s="2">
        <f t="shared" si="1"/>
        <v>142.6</v>
      </c>
      <c r="I18" s="2"/>
    </row>
    <row r="19" spans="1:9" ht="25.5" customHeight="1">
      <c r="A19" s="46">
        <v>8</v>
      </c>
      <c r="B19" s="46" t="s">
        <v>74</v>
      </c>
      <c r="C19" s="3" t="s">
        <v>77</v>
      </c>
      <c r="D19" s="2">
        <v>2468</v>
      </c>
      <c r="E19" s="2">
        <v>2499</v>
      </c>
      <c r="F19" s="2">
        <f t="shared" si="0"/>
        <v>31</v>
      </c>
      <c r="G19" s="2">
        <v>3.1</v>
      </c>
      <c r="H19" s="2">
        <f>F19*G20</f>
        <v>96.10000000000001</v>
      </c>
      <c r="I19" s="2"/>
    </row>
    <row r="20" spans="1:9" ht="24" customHeight="1">
      <c r="A20" s="48"/>
      <c r="B20" s="48"/>
      <c r="C20" s="3" t="s">
        <v>78</v>
      </c>
      <c r="D20" s="2">
        <v>111</v>
      </c>
      <c r="E20" s="2">
        <v>111</v>
      </c>
      <c r="F20" s="2">
        <f t="shared" si="0"/>
        <v>0</v>
      </c>
      <c r="G20" s="2">
        <v>3.1</v>
      </c>
      <c r="H20" s="2">
        <f>F20*G21</f>
        <v>0</v>
      </c>
      <c r="I20" s="2"/>
    </row>
    <row r="21" spans="1:9" ht="26.25" customHeight="1">
      <c r="A21" s="46">
        <v>9</v>
      </c>
      <c r="B21" s="46" t="s">
        <v>75</v>
      </c>
      <c r="C21" s="3" t="s">
        <v>77</v>
      </c>
      <c r="D21" s="2">
        <v>1972</v>
      </c>
      <c r="E21" s="2">
        <v>2057</v>
      </c>
      <c r="F21" s="2">
        <f t="shared" si="0"/>
        <v>85</v>
      </c>
      <c r="G21" s="2">
        <v>3.1</v>
      </c>
      <c r="H21" s="2">
        <f t="shared" si="1"/>
        <v>263.5</v>
      </c>
      <c r="I21" s="2"/>
    </row>
    <row r="22" spans="1:9" ht="24.75" customHeight="1">
      <c r="A22" s="48"/>
      <c r="B22" s="48"/>
      <c r="C22" s="3" t="s">
        <v>83</v>
      </c>
      <c r="D22" s="2">
        <v>89</v>
      </c>
      <c r="E22" s="2">
        <v>89</v>
      </c>
      <c r="F22" s="2">
        <f t="shared" si="0"/>
        <v>0</v>
      </c>
      <c r="G22" s="2">
        <v>3.1</v>
      </c>
      <c r="H22" s="2">
        <f t="shared" si="1"/>
        <v>0</v>
      </c>
      <c r="I22" s="2"/>
    </row>
    <row r="23" spans="1:9" ht="24.75" customHeight="1">
      <c r="A23" s="46">
        <v>10</v>
      </c>
      <c r="B23" s="46" t="s">
        <v>76</v>
      </c>
      <c r="C23" s="3" t="s">
        <v>84</v>
      </c>
      <c r="D23" s="2">
        <v>2116</v>
      </c>
      <c r="E23" s="2">
        <v>2159</v>
      </c>
      <c r="F23" s="2">
        <f t="shared" si="0"/>
        <v>43</v>
      </c>
      <c r="G23" s="2">
        <v>3.1</v>
      </c>
      <c r="H23" s="2">
        <f t="shared" si="1"/>
        <v>133.3</v>
      </c>
      <c r="I23" s="2"/>
    </row>
    <row r="24" spans="1:9" ht="24" customHeight="1">
      <c r="A24" s="48"/>
      <c r="B24" s="48"/>
      <c r="C24" s="3" t="s">
        <v>85</v>
      </c>
      <c r="D24" s="3">
        <v>13</v>
      </c>
      <c r="E24" s="3">
        <v>13</v>
      </c>
      <c r="F24" s="2">
        <f t="shared" si="0"/>
        <v>0</v>
      </c>
      <c r="G24" s="2">
        <v>3.1</v>
      </c>
      <c r="H24" s="2">
        <f t="shared" si="1"/>
        <v>0</v>
      </c>
      <c r="I24" s="7"/>
    </row>
    <row r="25" spans="1:9" ht="24" customHeight="1">
      <c r="A25" s="7"/>
      <c r="B25" s="7" t="s">
        <v>14</v>
      </c>
      <c r="C25" s="7"/>
      <c r="D25" s="2"/>
      <c r="E25" s="2"/>
      <c r="F25" s="2">
        <f>SUM(F5:F24)</f>
        <v>637</v>
      </c>
      <c r="G25" s="2"/>
      <c r="H25" s="2">
        <f>SUM(H5:H24)</f>
        <v>1974.7</v>
      </c>
      <c r="I25" s="2"/>
    </row>
    <row r="27" spans="2:3" ht="14.25">
      <c r="B27" s="11"/>
      <c r="C27" s="11"/>
    </row>
    <row r="28" spans="2:8" ht="14.25">
      <c r="B28" t="s">
        <v>180</v>
      </c>
      <c r="H28" t="s">
        <v>181</v>
      </c>
    </row>
  </sheetData>
  <sheetProtection/>
  <mergeCells count="29">
    <mergeCell ref="B19:B20"/>
    <mergeCell ref="B21:B22"/>
    <mergeCell ref="B23:B24"/>
    <mergeCell ref="B17:B18"/>
    <mergeCell ref="A5:A6"/>
    <mergeCell ref="A9:A10"/>
    <mergeCell ref="A13:A14"/>
    <mergeCell ref="A15:A16"/>
    <mergeCell ref="A7:A8"/>
    <mergeCell ref="A11:A12"/>
    <mergeCell ref="A19:A20"/>
    <mergeCell ref="A21:A22"/>
    <mergeCell ref="A23:A24"/>
    <mergeCell ref="B5:B6"/>
    <mergeCell ref="B9:B10"/>
    <mergeCell ref="B13:B14"/>
    <mergeCell ref="B15:B16"/>
    <mergeCell ref="B7:B8"/>
    <mergeCell ref="B11:B12"/>
    <mergeCell ref="A17:A18"/>
    <mergeCell ref="A1:I1"/>
    <mergeCell ref="A2:I2"/>
    <mergeCell ref="A3:A4"/>
    <mergeCell ref="B3:B4"/>
    <mergeCell ref="D3:E3"/>
    <mergeCell ref="I3:I4"/>
    <mergeCell ref="F3:F4"/>
    <mergeCell ref="G3:G4"/>
    <mergeCell ref="H3:H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6.37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7.75">
      <c r="A1" s="41"/>
      <c r="B1" s="41"/>
      <c r="C1" s="41"/>
      <c r="D1" s="41"/>
      <c r="E1" s="41"/>
      <c r="F1" s="41"/>
      <c r="G1" s="41"/>
      <c r="H1" s="41"/>
    </row>
    <row r="2" spans="1:8" ht="20.25">
      <c r="A2" s="42" t="s">
        <v>190</v>
      </c>
      <c r="B2" s="42"/>
      <c r="C2" s="42"/>
      <c r="D2" s="42"/>
      <c r="E2" s="42"/>
      <c r="F2" s="42"/>
      <c r="G2" s="42"/>
      <c r="H2" s="42"/>
    </row>
    <row r="3" spans="1:8" ht="14.25">
      <c r="A3" s="53" t="s">
        <v>0</v>
      </c>
      <c r="B3" s="53" t="s">
        <v>1</v>
      </c>
      <c r="C3" s="56" t="s">
        <v>2</v>
      </c>
      <c r="D3" s="57"/>
      <c r="E3" s="53" t="s">
        <v>3</v>
      </c>
      <c r="F3" s="39" t="s">
        <v>44</v>
      </c>
      <c r="G3" s="39" t="s">
        <v>45</v>
      </c>
      <c r="H3" s="53" t="s">
        <v>46</v>
      </c>
    </row>
    <row r="4" spans="1:8" ht="14.25">
      <c r="A4" s="54"/>
      <c r="B4" s="54"/>
      <c r="C4" s="2" t="s">
        <v>12</v>
      </c>
      <c r="D4" s="2" t="s">
        <v>13</v>
      </c>
      <c r="E4" s="54"/>
      <c r="F4" s="40"/>
      <c r="G4" s="40"/>
      <c r="H4" s="54"/>
    </row>
    <row r="5" spans="1:8" ht="30" customHeight="1">
      <c r="A5" s="2">
        <v>1</v>
      </c>
      <c r="B5" s="13" t="s">
        <v>15</v>
      </c>
      <c r="C5" s="2">
        <v>14670</v>
      </c>
      <c r="D5" s="2">
        <v>15141</v>
      </c>
      <c r="E5" s="6">
        <f>D5-C5</f>
        <v>471</v>
      </c>
      <c r="F5" s="2">
        <v>0.54</v>
      </c>
      <c r="G5" s="2">
        <f>E5*F5</f>
        <v>254.34</v>
      </c>
      <c r="H5" s="2"/>
    </row>
    <row r="6" spans="1:8" ht="30" customHeight="1">
      <c r="A6" s="2">
        <v>2</v>
      </c>
      <c r="B6" s="13" t="s">
        <v>16</v>
      </c>
      <c r="C6" s="2">
        <v>10833</v>
      </c>
      <c r="D6" s="2">
        <v>11227</v>
      </c>
      <c r="E6" s="6">
        <f aca="true" t="shared" si="0" ref="E6:E14">D6-C6</f>
        <v>394</v>
      </c>
      <c r="F6" s="2">
        <v>0.54</v>
      </c>
      <c r="G6" s="2">
        <f aca="true" t="shared" si="1" ref="G6:G14">E6*F6</f>
        <v>212.76000000000002</v>
      </c>
      <c r="H6" s="2"/>
    </row>
    <row r="7" spans="1:8" ht="30" customHeight="1">
      <c r="A7" s="2">
        <v>3</v>
      </c>
      <c r="B7" s="13" t="s">
        <v>17</v>
      </c>
      <c r="C7" s="2">
        <v>16494</v>
      </c>
      <c r="D7" s="2">
        <v>16790</v>
      </c>
      <c r="E7" s="6">
        <f t="shared" si="0"/>
        <v>296</v>
      </c>
      <c r="F7" s="2">
        <v>0.54</v>
      </c>
      <c r="G7" s="2">
        <f t="shared" si="1"/>
        <v>159.84</v>
      </c>
      <c r="H7" s="2"/>
    </row>
    <row r="8" spans="1:8" ht="30" customHeight="1">
      <c r="A8" s="2">
        <v>4</v>
      </c>
      <c r="B8" s="13" t="s">
        <v>18</v>
      </c>
      <c r="C8" s="2">
        <v>19322</v>
      </c>
      <c r="D8" s="2">
        <v>20259</v>
      </c>
      <c r="E8" s="6">
        <f t="shared" si="0"/>
        <v>937</v>
      </c>
      <c r="F8" s="2">
        <v>0.54</v>
      </c>
      <c r="G8" s="2">
        <f t="shared" si="1"/>
        <v>505.98</v>
      </c>
      <c r="H8" s="2"/>
    </row>
    <row r="9" spans="1:8" ht="30" customHeight="1">
      <c r="A9" s="2">
        <v>6</v>
      </c>
      <c r="B9" s="13" t="s">
        <v>19</v>
      </c>
      <c r="C9" s="2">
        <v>29076</v>
      </c>
      <c r="D9" s="2">
        <v>29589</v>
      </c>
      <c r="E9" s="6">
        <f t="shared" si="0"/>
        <v>513</v>
      </c>
      <c r="F9" s="2">
        <v>0.54</v>
      </c>
      <c r="G9" s="2">
        <f t="shared" si="1"/>
        <v>277.02000000000004</v>
      </c>
      <c r="H9" s="2"/>
    </row>
    <row r="10" spans="1:8" ht="30" customHeight="1">
      <c r="A10" s="3">
        <v>7</v>
      </c>
      <c r="B10" s="14" t="s">
        <v>20</v>
      </c>
      <c r="C10" s="3">
        <v>20021</v>
      </c>
      <c r="D10" s="3">
        <v>20380</v>
      </c>
      <c r="E10" s="12">
        <f t="shared" si="0"/>
        <v>359</v>
      </c>
      <c r="F10" s="2">
        <v>0.54</v>
      </c>
      <c r="G10" s="2">
        <f t="shared" si="1"/>
        <v>193.86</v>
      </c>
      <c r="H10" s="2"/>
    </row>
    <row r="11" spans="1:8" ht="30" customHeight="1">
      <c r="A11" s="3">
        <v>8</v>
      </c>
      <c r="B11" s="14" t="s">
        <v>21</v>
      </c>
      <c r="C11" s="3">
        <v>18625</v>
      </c>
      <c r="D11" s="3">
        <v>19495</v>
      </c>
      <c r="E11" s="12">
        <f t="shared" si="0"/>
        <v>870</v>
      </c>
      <c r="F11" s="2">
        <v>0.54</v>
      </c>
      <c r="G11" s="2">
        <f t="shared" si="1"/>
        <v>469.8</v>
      </c>
      <c r="H11" s="2"/>
    </row>
    <row r="12" spans="1:8" ht="30" customHeight="1">
      <c r="A12" s="3">
        <v>9</v>
      </c>
      <c r="B12" s="14" t="s">
        <v>22</v>
      </c>
      <c r="C12" s="3">
        <v>46646</v>
      </c>
      <c r="D12" s="3">
        <v>47752</v>
      </c>
      <c r="E12" s="12">
        <f t="shared" si="0"/>
        <v>1106</v>
      </c>
      <c r="F12" s="2">
        <v>0.54</v>
      </c>
      <c r="G12" s="2">
        <f t="shared" si="1"/>
        <v>597.24</v>
      </c>
      <c r="H12" s="2"/>
    </row>
    <row r="13" spans="1:8" ht="30" customHeight="1">
      <c r="A13" s="3"/>
      <c r="B13" s="15" t="s">
        <v>87</v>
      </c>
      <c r="C13" s="3">
        <v>11330</v>
      </c>
      <c r="D13" s="3">
        <v>11882</v>
      </c>
      <c r="E13" s="12">
        <f t="shared" si="0"/>
        <v>552</v>
      </c>
      <c r="F13" s="2">
        <v>0.54</v>
      </c>
      <c r="G13" s="2">
        <f t="shared" si="1"/>
        <v>298.08000000000004</v>
      </c>
      <c r="H13" s="2"/>
    </row>
    <row r="14" spans="1:8" ht="30" customHeight="1">
      <c r="A14" s="3"/>
      <c r="B14" s="15" t="s">
        <v>88</v>
      </c>
      <c r="C14" s="3">
        <v>4612</v>
      </c>
      <c r="D14" s="3">
        <v>5010</v>
      </c>
      <c r="E14" s="12">
        <f t="shared" si="0"/>
        <v>398</v>
      </c>
      <c r="F14" s="2">
        <v>0.54</v>
      </c>
      <c r="G14" s="2">
        <f t="shared" si="1"/>
        <v>214.92000000000002</v>
      </c>
      <c r="H14" s="2"/>
    </row>
    <row r="15" spans="1:8" ht="30" customHeight="1">
      <c r="A15" s="3"/>
      <c r="B15" s="15"/>
      <c r="C15" s="3"/>
      <c r="D15" s="3"/>
      <c r="E15" s="12"/>
      <c r="F15" s="3"/>
      <c r="G15" s="3"/>
      <c r="H15" s="2"/>
    </row>
    <row r="16" spans="1:8" ht="30" customHeight="1">
      <c r="A16" s="36" t="s">
        <v>14</v>
      </c>
      <c r="B16" s="3" t="s">
        <v>8</v>
      </c>
      <c r="C16" s="3"/>
      <c r="D16" s="3"/>
      <c r="E16" s="3">
        <f>SUM(E5:E15)</f>
        <v>5896</v>
      </c>
      <c r="F16" s="3"/>
      <c r="G16" s="3">
        <f>SUM(G5:G15)</f>
        <v>3183.84</v>
      </c>
      <c r="H16" s="3"/>
    </row>
    <row r="19" spans="2:7" ht="14.25">
      <c r="B19" t="s">
        <v>180</v>
      </c>
      <c r="G19" t="s">
        <v>182</v>
      </c>
    </row>
    <row r="20" ht="14.25">
      <c r="A20" t="s">
        <v>24</v>
      </c>
    </row>
  </sheetData>
  <sheetProtection/>
  <mergeCells count="9">
    <mergeCell ref="A1:H1"/>
    <mergeCell ref="A2:H2"/>
    <mergeCell ref="A3:A4"/>
    <mergeCell ref="B3:B4"/>
    <mergeCell ref="C3:D3"/>
    <mergeCell ref="E3:E4"/>
    <mergeCell ref="H3:H4"/>
    <mergeCell ref="F3:F4"/>
    <mergeCell ref="G3:G4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191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99</v>
      </c>
      <c r="B2" s="32" t="s">
        <v>100</v>
      </c>
      <c r="C2" s="33" t="s">
        <v>101</v>
      </c>
      <c r="D2" s="33" t="s">
        <v>102</v>
      </c>
      <c r="E2" s="33" t="s">
        <v>103</v>
      </c>
      <c r="F2" s="32" t="s">
        <v>104</v>
      </c>
      <c r="G2" s="32" t="s">
        <v>105</v>
      </c>
      <c r="H2" s="32" t="s">
        <v>106</v>
      </c>
    </row>
    <row r="3" spans="1:8" ht="30" customHeight="1">
      <c r="A3" s="32">
        <v>1</v>
      </c>
      <c r="B3" s="32" t="s">
        <v>107</v>
      </c>
      <c r="C3" s="32">
        <v>12342</v>
      </c>
      <c r="D3" s="32">
        <v>13526</v>
      </c>
      <c r="E3" s="32">
        <f>D3-C3</f>
        <v>1184</v>
      </c>
      <c r="F3" s="32">
        <v>0.54</v>
      </c>
      <c r="G3" s="32">
        <f>E3*F3</f>
        <v>639.36</v>
      </c>
      <c r="H3" s="32"/>
    </row>
    <row r="4" spans="1:8" ht="30" customHeight="1">
      <c r="A4" s="32">
        <v>2</v>
      </c>
      <c r="B4" s="32" t="s">
        <v>108</v>
      </c>
      <c r="C4" s="32">
        <v>6748</v>
      </c>
      <c r="D4" s="32">
        <v>7352</v>
      </c>
      <c r="E4" s="32">
        <f>D4-C4</f>
        <v>604</v>
      </c>
      <c r="F4" s="32">
        <v>0.54</v>
      </c>
      <c r="G4" s="32">
        <f>E4*F4</f>
        <v>326.16</v>
      </c>
      <c r="H4" s="32"/>
    </row>
    <row r="5" spans="1:8" ht="30" customHeight="1">
      <c r="A5" s="32">
        <v>3</v>
      </c>
      <c r="B5" s="32" t="s">
        <v>109</v>
      </c>
      <c r="C5" s="32">
        <v>13693</v>
      </c>
      <c r="D5" s="32">
        <v>15015</v>
      </c>
      <c r="E5" s="32">
        <f>D5-C5</f>
        <v>1322</v>
      </c>
      <c r="F5" s="32">
        <v>0.54</v>
      </c>
      <c r="G5" s="32">
        <f>E5*F5</f>
        <v>713.88</v>
      </c>
      <c r="H5" s="32"/>
    </row>
    <row r="6" spans="1:8" ht="30" customHeight="1">
      <c r="A6" s="32">
        <v>4</v>
      </c>
      <c r="B6" s="32" t="s">
        <v>110</v>
      </c>
      <c r="C6" s="32">
        <v>3524</v>
      </c>
      <c r="D6" s="32">
        <v>3538</v>
      </c>
      <c r="E6" s="32">
        <f>D6-C6</f>
        <v>14</v>
      </c>
      <c r="F6" s="32">
        <v>0.54</v>
      </c>
      <c r="G6" s="32">
        <f>E6*F6</f>
        <v>7.5600000000000005</v>
      </c>
      <c r="H6" s="32"/>
    </row>
    <row r="7" spans="1:8" ht="30" customHeight="1">
      <c r="A7" s="32">
        <v>5</v>
      </c>
      <c r="B7" s="32" t="s">
        <v>173</v>
      </c>
      <c r="C7" s="32">
        <v>11169</v>
      </c>
      <c r="D7" s="32">
        <v>12518</v>
      </c>
      <c r="E7" s="32">
        <f>D7-C7</f>
        <v>1349</v>
      </c>
      <c r="F7" s="32">
        <v>0.54</v>
      </c>
      <c r="G7" s="32">
        <f>E7*F7</f>
        <v>728.46</v>
      </c>
      <c r="H7" s="32"/>
    </row>
    <row r="8" spans="1:8" ht="30" customHeight="1">
      <c r="A8" s="32">
        <v>6</v>
      </c>
      <c r="B8" s="32"/>
      <c r="C8" s="32"/>
      <c r="D8" s="32"/>
      <c r="E8" s="32"/>
      <c r="F8" s="32"/>
      <c r="G8" s="32"/>
      <c r="H8" s="32"/>
    </row>
    <row r="9" spans="1:8" ht="30" customHeight="1">
      <c r="A9" s="32">
        <v>7</v>
      </c>
      <c r="B9" s="32"/>
      <c r="C9" s="32"/>
      <c r="D9" s="32"/>
      <c r="E9" s="32"/>
      <c r="F9" s="32"/>
      <c r="G9" s="32"/>
      <c r="H9" s="32"/>
    </row>
    <row r="10" spans="1:8" ht="30" customHeight="1">
      <c r="A10" s="32">
        <v>8</v>
      </c>
      <c r="B10" s="32"/>
      <c r="C10" s="32"/>
      <c r="D10" s="32"/>
      <c r="E10" s="32"/>
      <c r="F10" s="32"/>
      <c r="G10" s="32"/>
      <c r="H10" s="32"/>
    </row>
    <row r="11" spans="1:8" ht="30" customHeight="1">
      <c r="A11" s="32">
        <v>9</v>
      </c>
      <c r="B11" s="32"/>
      <c r="C11" s="32"/>
      <c r="D11" s="32"/>
      <c r="E11" s="32"/>
      <c r="F11" s="32"/>
      <c r="G11" s="32"/>
      <c r="H11" s="32"/>
    </row>
    <row r="12" spans="1:8" ht="30" customHeight="1">
      <c r="A12" s="32">
        <v>10</v>
      </c>
      <c r="B12" s="32"/>
      <c r="C12" s="32"/>
      <c r="D12" s="32"/>
      <c r="E12" s="32"/>
      <c r="F12" s="32"/>
      <c r="G12" s="32"/>
      <c r="H12" s="32"/>
    </row>
    <row r="13" spans="1:8" ht="30" customHeight="1">
      <c r="A13" s="32">
        <v>11</v>
      </c>
      <c r="B13" s="32"/>
      <c r="C13" s="32"/>
      <c r="D13" s="32"/>
      <c r="E13" s="32"/>
      <c r="F13" s="32"/>
      <c r="G13" s="32"/>
      <c r="H13" s="32"/>
    </row>
    <row r="14" spans="1:8" ht="30" customHeight="1">
      <c r="A14" s="32">
        <v>12</v>
      </c>
      <c r="B14" s="32"/>
      <c r="C14" s="32"/>
      <c r="D14" s="32"/>
      <c r="E14" s="32"/>
      <c r="F14" s="32"/>
      <c r="G14" s="32"/>
      <c r="H14" s="32"/>
    </row>
    <row r="15" spans="1:8" ht="30" customHeight="1">
      <c r="A15" s="32">
        <v>13</v>
      </c>
      <c r="B15" s="32"/>
      <c r="C15" s="32"/>
      <c r="D15" s="32"/>
      <c r="E15" s="32"/>
      <c r="F15" s="32"/>
      <c r="G15" s="32"/>
      <c r="H15" s="32"/>
    </row>
    <row r="16" spans="1:8" ht="30" customHeight="1">
      <c r="A16" s="32">
        <v>14</v>
      </c>
      <c r="B16" s="32"/>
      <c r="C16" s="32"/>
      <c r="D16" s="32"/>
      <c r="E16" s="32"/>
      <c r="F16" s="32"/>
      <c r="G16" s="32"/>
      <c r="H16" s="32"/>
    </row>
    <row r="17" spans="1:8" ht="30" customHeight="1">
      <c r="A17" s="32">
        <v>15</v>
      </c>
      <c r="B17" s="32"/>
      <c r="C17" s="32"/>
      <c r="D17" s="32"/>
      <c r="E17" s="32"/>
      <c r="F17" s="32"/>
      <c r="G17" s="32"/>
      <c r="H17" s="32"/>
    </row>
    <row r="18" spans="1:8" ht="30" customHeight="1">
      <c r="A18" s="32">
        <v>16</v>
      </c>
      <c r="B18" s="32" t="s">
        <v>111</v>
      </c>
      <c r="C18" s="32"/>
      <c r="D18" s="32"/>
      <c r="E18" s="32">
        <f>SUM(E3:E17)</f>
        <v>4473</v>
      </c>
      <c r="F18" s="32"/>
      <c r="G18" s="32">
        <f>SUM(G3:G17)</f>
        <v>2415.42</v>
      </c>
      <c r="H18" s="32"/>
    </row>
    <row r="20" ht="14.25">
      <c r="A20" t="s">
        <v>98</v>
      </c>
    </row>
    <row r="21" spans="2:7" ht="14.25">
      <c r="B21" t="s">
        <v>180</v>
      </c>
      <c r="G21" t="s">
        <v>181</v>
      </c>
    </row>
  </sheetData>
  <sheetProtection/>
  <mergeCells count="1">
    <mergeCell ref="A1:H1"/>
  </mergeCells>
  <printOptions horizontalCentered="1"/>
  <pageMargins left="0.7480314960629921" right="0.7480314960629921" top="1.24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192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99</v>
      </c>
      <c r="B2" s="32" t="s">
        <v>100</v>
      </c>
      <c r="C2" s="33" t="s">
        <v>101</v>
      </c>
      <c r="D2" s="33" t="s">
        <v>102</v>
      </c>
      <c r="E2" s="33" t="s">
        <v>113</v>
      </c>
      <c r="F2" s="32" t="s">
        <v>104</v>
      </c>
      <c r="G2" s="32" t="s">
        <v>105</v>
      </c>
      <c r="H2" s="32" t="s">
        <v>106</v>
      </c>
    </row>
    <row r="3" spans="1:8" ht="30" customHeight="1">
      <c r="A3" s="32">
        <v>1</v>
      </c>
      <c r="B3" s="32" t="s">
        <v>107</v>
      </c>
      <c r="C3" s="32">
        <v>0</v>
      </c>
      <c r="D3" s="32"/>
      <c r="E3" s="32">
        <f>D3-C3</f>
        <v>0</v>
      </c>
      <c r="F3" s="32">
        <v>3.1</v>
      </c>
      <c r="G3" s="32">
        <f>E3*F3</f>
        <v>0</v>
      </c>
      <c r="H3" s="32"/>
    </row>
    <row r="4" spans="1:8" ht="30" customHeight="1">
      <c r="A4" s="32">
        <v>2</v>
      </c>
      <c r="B4" s="32" t="s">
        <v>108</v>
      </c>
      <c r="C4" s="32">
        <v>0</v>
      </c>
      <c r="D4" s="32"/>
      <c r="E4" s="32">
        <f aca="true" t="shared" si="0" ref="E4:E15">D4-C4</f>
        <v>0</v>
      </c>
      <c r="F4" s="32">
        <v>3.1</v>
      </c>
      <c r="G4" s="32">
        <f aca="true" t="shared" si="1" ref="G4:G15">E4*F4</f>
        <v>0</v>
      </c>
      <c r="H4" s="32"/>
    </row>
    <row r="5" spans="1:8" ht="30" customHeight="1">
      <c r="A5" s="32">
        <v>3</v>
      </c>
      <c r="B5" s="32" t="s">
        <v>109</v>
      </c>
      <c r="C5" s="32">
        <v>0</v>
      </c>
      <c r="D5" s="32"/>
      <c r="E5" s="32">
        <f t="shared" si="0"/>
        <v>0</v>
      </c>
      <c r="F5" s="32">
        <v>3.1</v>
      </c>
      <c r="G5" s="32">
        <f t="shared" si="1"/>
        <v>0</v>
      </c>
      <c r="H5" s="32"/>
    </row>
    <row r="6" spans="1:8" ht="30" customHeight="1">
      <c r="A6" s="32">
        <v>4</v>
      </c>
      <c r="B6" s="32" t="s">
        <v>110</v>
      </c>
      <c r="C6" s="32">
        <v>0</v>
      </c>
      <c r="D6" s="32"/>
      <c r="E6" s="32">
        <f t="shared" si="0"/>
        <v>0</v>
      </c>
      <c r="F6" s="32">
        <v>3.1</v>
      </c>
      <c r="G6" s="32">
        <f t="shared" si="1"/>
        <v>0</v>
      </c>
      <c r="H6" s="32"/>
    </row>
    <row r="7" spans="1:8" ht="30" customHeight="1">
      <c r="A7" s="32">
        <v>5</v>
      </c>
      <c r="B7" s="32" t="s">
        <v>114</v>
      </c>
      <c r="C7" s="32">
        <v>0</v>
      </c>
      <c r="D7" s="32"/>
      <c r="E7" s="32">
        <f t="shared" si="0"/>
        <v>0</v>
      </c>
      <c r="F7" s="32">
        <v>3.1</v>
      </c>
      <c r="G7" s="32">
        <f t="shared" si="1"/>
        <v>0</v>
      </c>
      <c r="H7" s="32"/>
    </row>
    <row r="8" spans="1:8" ht="30" customHeight="1">
      <c r="A8" s="32">
        <v>6</v>
      </c>
      <c r="B8" s="32" t="s">
        <v>115</v>
      </c>
      <c r="C8" s="32">
        <v>0</v>
      </c>
      <c r="D8" s="32"/>
      <c r="E8" s="32">
        <f t="shared" si="0"/>
        <v>0</v>
      </c>
      <c r="F8" s="32">
        <v>3.1</v>
      </c>
      <c r="G8" s="32">
        <f t="shared" si="1"/>
        <v>0</v>
      </c>
      <c r="H8" s="32"/>
    </row>
    <row r="9" spans="1:8" ht="30" customHeight="1">
      <c r="A9" s="32">
        <v>7</v>
      </c>
      <c r="B9" s="32" t="s">
        <v>116</v>
      </c>
      <c r="C9" s="32">
        <v>0</v>
      </c>
      <c r="D9" s="32"/>
      <c r="E9" s="32">
        <f t="shared" si="0"/>
        <v>0</v>
      </c>
      <c r="F9" s="32">
        <v>3.1</v>
      </c>
      <c r="G9" s="32">
        <f t="shared" si="1"/>
        <v>0</v>
      </c>
      <c r="H9" s="32"/>
    </row>
    <row r="10" spans="1:8" ht="30" customHeight="1">
      <c r="A10" s="32">
        <v>8</v>
      </c>
      <c r="B10" s="32" t="s">
        <v>117</v>
      </c>
      <c r="C10" s="32">
        <v>0</v>
      </c>
      <c r="D10" s="32"/>
      <c r="E10" s="32">
        <f t="shared" si="0"/>
        <v>0</v>
      </c>
      <c r="F10" s="32">
        <v>3.1</v>
      </c>
      <c r="G10" s="32">
        <f t="shared" si="1"/>
        <v>0</v>
      </c>
      <c r="H10" s="32"/>
    </row>
    <row r="11" spans="1:8" ht="30" customHeight="1">
      <c r="A11" s="32">
        <v>9</v>
      </c>
      <c r="B11" s="32" t="s">
        <v>118</v>
      </c>
      <c r="C11" s="32">
        <v>0</v>
      </c>
      <c r="D11" s="32"/>
      <c r="E11" s="32">
        <f t="shared" si="0"/>
        <v>0</v>
      </c>
      <c r="F11" s="32">
        <v>3.1</v>
      </c>
      <c r="G11" s="32">
        <f t="shared" si="1"/>
        <v>0</v>
      </c>
      <c r="H11" s="32"/>
    </row>
    <row r="12" spans="1:8" ht="30" customHeight="1">
      <c r="A12" s="32">
        <v>10</v>
      </c>
      <c r="B12" s="32" t="s">
        <v>119</v>
      </c>
      <c r="C12" s="32">
        <v>0</v>
      </c>
      <c r="D12" s="32"/>
      <c r="E12" s="32">
        <f t="shared" si="0"/>
        <v>0</v>
      </c>
      <c r="F12" s="32">
        <v>3.1</v>
      </c>
      <c r="G12" s="32">
        <f t="shared" si="1"/>
        <v>0</v>
      </c>
      <c r="H12" s="32"/>
    </row>
    <row r="13" spans="1:8" ht="30" customHeight="1">
      <c r="A13" s="32">
        <v>11</v>
      </c>
      <c r="B13" s="32" t="s">
        <v>120</v>
      </c>
      <c r="C13" s="32">
        <v>0</v>
      </c>
      <c r="D13" s="32"/>
      <c r="E13" s="32">
        <f t="shared" si="0"/>
        <v>0</v>
      </c>
      <c r="F13" s="32">
        <v>3.1</v>
      </c>
      <c r="G13" s="32">
        <f t="shared" si="1"/>
        <v>0</v>
      </c>
      <c r="H13" s="32"/>
    </row>
    <row r="14" spans="1:8" ht="30" customHeight="1">
      <c r="A14" s="32">
        <v>12</v>
      </c>
      <c r="B14" s="32" t="s">
        <v>121</v>
      </c>
      <c r="C14" s="32">
        <v>0</v>
      </c>
      <c r="D14" s="32"/>
      <c r="E14" s="32">
        <f t="shared" si="0"/>
        <v>0</v>
      </c>
      <c r="F14" s="32">
        <v>3.1</v>
      </c>
      <c r="G14" s="32">
        <f t="shared" si="1"/>
        <v>0</v>
      </c>
      <c r="H14" s="32"/>
    </row>
    <row r="15" spans="1:8" ht="30" customHeight="1">
      <c r="A15" s="32">
        <v>13</v>
      </c>
      <c r="B15" s="32" t="s">
        <v>122</v>
      </c>
      <c r="C15" s="32">
        <v>0</v>
      </c>
      <c r="D15" s="32"/>
      <c r="E15" s="32">
        <f t="shared" si="0"/>
        <v>0</v>
      </c>
      <c r="F15" s="32">
        <v>3.1</v>
      </c>
      <c r="G15" s="32">
        <f t="shared" si="1"/>
        <v>0</v>
      </c>
      <c r="H15" s="32"/>
    </row>
    <row r="16" spans="1:8" ht="30" customHeight="1">
      <c r="A16" s="32">
        <v>14</v>
      </c>
      <c r="B16" s="32"/>
      <c r="C16" s="32"/>
      <c r="D16" s="32"/>
      <c r="E16" s="32"/>
      <c r="F16" s="32"/>
      <c r="G16" s="32"/>
      <c r="H16" s="32"/>
    </row>
    <row r="17" spans="1:8" ht="30" customHeight="1">
      <c r="A17" s="32">
        <v>15</v>
      </c>
      <c r="B17" s="32"/>
      <c r="C17" s="32"/>
      <c r="D17" s="32"/>
      <c r="E17" s="32"/>
      <c r="F17" s="32"/>
      <c r="G17" s="32"/>
      <c r="H17" s="32"/>
    </row>
    <row r="18" spans="1:8" ht="30" customHeight="1">
      <c r="A18" s="32">
        <v>16</v>
      </c>
      <c r="B18" s="32" t="s">
        <v>111</v>
      </c>
      <c r="C18" s="32"/>
      <c r="D18" s="32"/>
      <c r="E18" s="32">
        <f>SUM(E3:E15)</f>
        <v>0</v>
      </c>
      <c r="F18" s="32"/>
      <c r="G18" s="32">
        <f>SUM(G3:G15)</f>
        <v>0</v>
      </c>
      <c r="H18" s="32"/>
    </row>
    <row r="20" ht="14.25">
      <c r="A20" t="s">
        <v>112</v>
      </c>
    </row>
    <row r="21" spans="2:7" ht="14.25">
      <c r="B21" t="s">
        <v>180</v>
      </c>
      <c r="G21" t="s">
        <v>181</v>
      </c>
    </row>
  </sheetData>
  <sheetProtection/>
  <mergeCells count="1">
    <mergeCell ref="A1:H1"/>
  </mergeCells>
  <printOptions horizontalCentered="1"/>
  <pageMargins left="0.7480314960629921" right="0.7480314960629921" top="1.28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Daizhan</cp:lastModifiedBy>
  <cp:lastPrinted>2013-02-28T08:23:21Z</cp:lastPrinted>
  <dcterms:created xsi:type="dcterms:W3CDTF">2009-07-01T02:23:39Z</dcterms:created>
  <dcterms:modified xsi:type="dcterms:W3CDTF">2013-03-03T12:05:03Z</dcterms:modified>
  <cp:category/>
  <cp:version/>
  <cp:contentType/>
  <cp:contentStatus/>
</cp:coreProperties>
</file>