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空气源浴室水电费" sheetId="1" r:id="rId1"/>
    <sheet name="沁园 (电)" sheetId="2" r:id="rId2"/>
    <sheet name="沁园（水）" sheetId="3" r:id="rId3"/>
    <sheet name="润园 (电)" sheetId="4" r:id="rId4"/>
    <sheet name="润园（水）" sheetId="5" r:id="rId5"/>
    <sheet name="泽园 (电)" sheetId="6" r:id="rId6"/>
    <sheet name="泽园（水）" sheetId="7" r:id="rId7"/>
    <sheet name="商务租点电费" sheetId="8" r:id="rId8"/>
    <sheet name="澄园膳食租点电费 " sheetId="9" r:id="rId9"/>
    <sheet name="澄园膳食租点水费  " sheetId="10" r:id="rId10"/>
    <sheet name="Sheet1 (2)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<sst xmlns="http://schemas.openxmlformats.org/spreadsheetml/2006/main" count="308" uniqueCount="196">
  <si>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</si>
  <si>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</si>
  <si>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</si>
  <si>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</si>
  <si>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</si>
  <si>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</si>
  <si>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</si>
  <si>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</si>
  <si>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</si>
  <si>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</si>
  <si>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</si>
  <si>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</si>
  <si>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</si>
  <si>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</si>
  <si>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</si>
  <si>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塔菲</t>
  </si>
  <si>
    <t>巨百餐厅</t>
  </si>
  <si>
    <t>表号</t>
  </si>
  <si>
    <t>倍率</t>
  </si>
  <si>
    <t>200/5</t>
  </si>
  <si>
    <t>艺禾靓饭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</si>
  <si>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</si>
  <si>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</si>
  <si>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</si>
  <si>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</si>
  <si>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</si>
  <si>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</si>
  <si>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t>大厅</t>
  </si>
  <si>
    <t>单价（元）</t>
  </si>
  <si>
    <t>金额   （元)</t>
  </si>
  <si>
    <t>实用水量</t>
  </si>
  <si>
    <t>单价（元）</t>
  </si>
  <si>
    <t>金额（元）</t>
  </si>
  <si>
    <t>小计</t>
  </si>
  <si>
    <t>小计</t>
  </si>
  <si>
    <t>三层照明</t>
  </si>
  <si>
    <t>小计</t>
  </si>
  <si>
    <t>金额  （元）</t>
  </si>
  <si>
    <t>金额 （元）</t>
  </si>
  <si>
    <t>真之味</t>
  </si>
  <si>
    <t>欧爱奶茶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</si>
  <si>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</si>
  <si>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</si>
  <si>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</si>
  <si>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</si>
  <si>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</si>
  <si>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</si>
  <si>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</si>
  <si>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</si>
  <si>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</si>
  <si>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知源坊</t>
  </si>
  <si>
    <t>欧爱奶茶馆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</si>
  <si>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</si>
  <si>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</si>
  <si>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</si>
  <si>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</si>
  <si>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</si>
  <si>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</si>
  <si>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</si>
  <si>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</si>
  <si>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</si>
  <si>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</si>
  <si>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</si>
  <si>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</si>
  <si>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</si>
  <si>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</si>
  <si>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</si>
  <si>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</si>
  <si>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</si>
  <si>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</si>
  <si>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</si>
  <si>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</si>
  <si>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</si>
  <si>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</si>
  <si>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</si>
  <si>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</si>
  <si>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</si>
  <si>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</si>
  <si>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</si>
  <si>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</si>
  <si>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</si>
  <si>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</si>
  <si>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欧意造型</t>
  </si>
  <si>
    <t>知音图文</t>
  </si>
  <si>
    <t>新春图文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</si>
  <si>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</si>
  <si>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</si>
  <si>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</si>
  <si>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</si>
  <si>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</si>
  <si>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</si>
  <si>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</si>
  <si>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</si>
  <si>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</si>
  <si>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</si>
  <si>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</si>
  <si>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</si>
  <si>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</si>
  <si>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</si>
  <si>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</si>
  <si>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</si>
  <si>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</si>
  <si>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</si>
  <si>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</si>
  <si>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</si>
  <si>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</si>
  <si>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</si>
  <si>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</si>
  <si>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</si>
  <si>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</si>
  <si>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</si>
  <si>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</si>
  <si>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</si>
  <si>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</si>
  <si>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</si>
  <si>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</si>
  <si>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京客奶茶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</si>
  <si>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</si>
  <si>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</si>
  <si>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</si>
  <si>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</si>
  <si>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</si>
  <si>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</si>
  <si>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</si>
  <si>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</si>
  <si>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麻辣烫</t>
  </si>
  <si>
    <t>合计</t>
  </si>
  <si>
    <t>荔湾村</t>
  </si>
  <si>
    <t>清料理</t>
  </si>
  <si>
    <t>禾雨轩</t>
  </si>
  <si>
    <t>小计</t>
  </si>
  <si>
    <t>校园快递</t>
  </si>
  <si>
    <t>200/5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</si>
  <si>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</si>
  <si>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</si>
  <si>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</si>
  <si>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</si>
  <si>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</si>
  <si>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</si>
  <si>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使用部门签字：</t>
  </si>
  <si>
    <t>酷巴客</t>
  </si>
  <si>
    <t>八八酷</t>
  </si>
  <si>
    <t>学士苑</t>
  </si>
  <si>
    <t>备注</t>
  </si>
  <si>
    <t>备注</t>
  </si>
  <si>
    <t>备注</t>
  </si>
  <si>
    <t>备注</t>
  </si>
  <si>
    <t>湾仔岛</t>
  </si>
  <si>
    <t>蜜妮莎</t>
  </si>
  <si>
    <t>麻辣香锅</t>
  </si>
  <si>
    <t>麻辣香锅</t>
  </si>
  <si>
    <t>阿才不乖</t>
  </si>
  <si>
    <t>吉祥馄饨</t>
  </si>
  <si>
    <t>风沙渡</t>
  </si>
  <si>
    <t>风沙渡照明</t>
  </si>
  <si>
    <t>风沙渡动力</t>
  </si>
  <si>
    <t>泉润佰合</t>
  </si>
  <si>
    <t>泉润佰合</t>
  </si>
  <si>
    <t>怪味居</t>
  </si>
  <si>
    <t>怪味居</t>
  </si>
  <si>
    <t>表5</t>
  </si>
  <si>
    <t>润园电信</t>
  </si>
  <si>
    <t>润园联通</t>
  </si>
  <si>
    <t>润园移动</t>
  </si>
  <si>
    <t>操作间</t>
  </si>
  <si>
    <t>5/200</t>
  </si>
  <si>
    <t>5/150</t>
  </si>
  <si>
    <t>备注：泉润百合电量已扣除湾仔岛电量</t>
  </si>
  <si>
    <t>先锋书局</t>
  </si>
  <si>
    <t>5/500</t>
  </si>
  <si>
    <t>位置</t>
  </si>
  <si>
    <t>15栋（水）</t>
  </si>
  <si>
    <t>15栋（电）</t>
  </si>
  <si>
    <t>电费合计：</t>
  </si>
  <si>
    <t>水费合计：</t>
  </si>
  <si>
    <t>水电费合计</t>
  </si>
  <si>
    <t>原有底数</t>
  </si>
  <si>
    <t>现有示数</t>
  </si>
  <si>
    <t>使用单位签字：</t>
  </si>
  <si>
    <t>南审抄表人：朱远山</t>
  </si>
  <si>
    <t>10栋（电）</t>
  </si>
  <si>
    <t>10栋（水）</t>
  </si>
  <si>
    <t>实用计量</t>
  </si>
  <si>
    <t>诚启文化广场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</si>
  <si>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</si>
  <si>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匆匆那年</t>
  </si>
  <si>
    <t>匆匆那年</t>
  </si>
  <si>
    <r>
      <t>沁园空气源浴室</t>
    </r>
    <r>
      <rPr>
        <sz val="14"/>
        <color indexed="8"/>
        <rFont val="宋体"/>
        <family val="0"/>
      </rPr>
      <t>（11月份）</t>
    </r>
  </si>
  <si>
    <t>膳食沁园租点11月</t>
  </si>
  <si>
    <t>膳食沁园租点11月</t>
  </si>
  <si>
    <t>膳食润园租点11月</t>
  </si>
  <si>
    <t>膳食泽园租点11月</t>
  </si>
  <si>
    <t>商务租点11月（电费）</t>
  </si>
  <si>
    <t>澄园膳食租点11月（电费）</t>
  </si>
  <si>
    <t>澄园膳食租点11月（水费）</t>
  </si>
  <si>
    <t>俊才部落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</si>
</sst>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vertAlign val="subscript"/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1.875" style="0" customWidth="1"/>
    <col min="6" max="6" width="8.625" style="0" customWidth="1"/>
    <col min="7" max="7" width="11.375" style="0" customWidth="1"/>
    <col min="8" max="8" width="11.875" style="0" customWidth="1"/>
  </cols>
  <sheetData>
    <row r="1" spans="1:8" ht="22.5">
      <c r="A1" s="41" t="s">
        <v>187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75</v>
      </c>
      <c r="B2" s="3" t="s">
        <v>170</v>
      </c>
      <c r="C2" s="7" t="s">
        <v>176</v>
      </c>
      <c r="D2" s="7" t="s">
        <v>177</v>
      </c>
      <c r="E2" s="7" t="s">
        <v>182</v>
      </c>
      <c r="F2" s="3" t="s">
        <v>80</v>
      </c>
      <c r="G2" s="3" t="s">
        <v>32</v>
      </c>
      <c r="H2" s="3" t="s">
        <v>143</v>
      </c>
    </row>
    <row r="3" spans="1:8" ht="30" customHeight="1">
      <c r="A3" s="3">
        <v>1</v>
      </c>
      <c r="B3" s="3" t="s">
        <v>180</v>
      </c>
      <c r="C3" s="3">
        <v>308</v>
      </c>
      <c r="D3" s="3">
        <v>631</v>
      </c>
      <c r="E3" s="3">
        <f>(D3-C3)*30</f>
        <v>9690</v>
      </c>
      <c r="F3" s="3">
        <v>0.54</v>
      </c>
      <c r="G3" s="3">
        <f>E3*F3</f>
        <v>5232.6</v>
      </c>
      <c r="H3" s="3" t="s">
        <v>166</v>
      </c>
    </row>
    <row r="4" spans="1:8" ht="30" customHeight="1">
      <c r="A4" s="3">
        <v>2</v>
      </c>
      <c r="B4" s="3" t="s">
        <v>172</v>
      </c>
      <c r="C4" s="3">
        <v>617</v>
      </c>
      <c r="D4" s="3">
        <v>1443</v>
      </c>
      <c r="E4" s="3">
        <f>(D4-C4)*40</f>
        <v>33040</v>
      </c>
      <c r="F4" s="3">
        <v>0.54</v>
      </c>
      <c r="G4" s="3">
        <f>E4*F4</f>
        <v>17841.600000000002</v>
      </c>
      <c r="H4" s="3" t="s">
        <v>165</v>
      </c>
    </row>
    <row r="5" spans="1:8" ht="30" customHeight="1">
      <c r="A5" s="3">
        <v>3</v>
      </c>
      <c r="B5" s="3" t="s">
        <v>173</v>
      </c>
      <c r="C5" s="3"/>
      <c r="D5" s="3"/>
      <c r="E5" s="3">
        <f>E3+E4</f>
        <v>42730</v>
      </c>
      <c r="F5" s="3"/>
      <c r="G5" s="3">
        <f>G3+G4</f>
        <v>23074.200000000004</v>
      </c>
      <c r="H5" s="3"/>
    </row>
    <row r="6" spans="1:8" ht="30" customHeight="1">
      <c r="A6" s="3">
        <v>4</v>
      </c>
      <c r="B6" s="3" t="s">
        <v>181</v>
      </c>
      <c r="C6" s="3">
        <v>453</v>
      </c>
      <c r="D6" s="3">
        <v>873</v>
      </c>
      <c r="E6" s="3">
        <f>D6-C6</f>
        <v>420</v>
      </c>
      <c r="F6" s="3">
        <v>3.1</v>
      </c>
      <c r="G6" s="3">
        <f>E6*F6</f>
        <v>1302</v>
      </c>
      <c r="H6" s="3"/>
    </row>
    <row r="7" spans="1:8" ht="30" customHeight="1">
      <c r="A7" s="3">
        <v>5</v>
      </c>
      <c r="B7" s="3" t="s">
        <v>171</v>
      </c>
      <c r="C7" s="3">
        <v>1464</v>
      </c>
      <c r="D7" s="3">
        <v>2957</v>
      </c>
      <c r="E7" s="3">
        <f>D7-C7</f>
        <v>1493</v>
      </c>
      <c r="F7" s="3">
        <v>3.1</v>
      </c>
      <c r="G7" s="3">
        <f>E7*F7</f>
        <v>4628.3</v>
      </c>
      <c r="H7" s="3"/>
    </row>
    <row r="8" spans="1:8" ht="30" customHeight="1">
      <c r="A8" s="3">
        <v>6</v>
      </c>
      <c r="B8" s="3" t="s">
        <v>174</v>
      </c>
      <c r="C8" s="3"/>
      <c r="D8" s="3"/>
      <c r="E8" s="3">
        <f>E6+E7</f>
        <v>1913</v>
      </c>
      <c r="F8" s="3"/>
      <c r="G8" s="3">
        <f>G6+G7</f>
        <v>5930.3</v>
      </c>
      <c r="H8" s="3"/>
    </row>
    <row r="9" spans="1:8" ht="30" customHeight="1">
      <c r="A9" s="3">
        <v>7</v>
      </c>
      <c r="B9" s="3"/>
      <c r="C9" s="3"/>
      <c r="D9" s="3"/>
      <c r="E9" s="3"/>
      <c r="F9" s="3"/>
      <c r="G9" s="3"/>
      <c r="H9" s="3"/>
    </row>
    <row r="10" spans="1:8" ht="30" customHeight="1">
      <c r="A10" s="3">
        <v>8</v>
      </c>
      <c r="B10" s="3"/>
      <c r="C10" s="3"/>
      <c r="D10" s="3"/>
      <c r="E10" s="3"/>
      <c r="F10" s="3"/>
      <c r="G10" s="3"/>
      <c r="H10" s="3"/>
    </row>
    <row r="11" spans="1:8" ht="30" customHeight="1">
      <c r="A11" s="3">
        <v>9</v>
      </c>
      <c r="B11" s="3"/>
      <c r="C11" s="3"/>
      <c r="D11" s="3"/>
      <c r="E11" s="3"/>
      <c r="F11" s="3"/>
      <c r="G11" s="3"/>
      <c r="H11" s="3"/>
    </row>
    <row r="12" spans="1:8" ht="30" customHeight="1">
      <c r="A12" s="3">
        <v>10</v>
      </c>
      <c r="B12" s="3"/>
      <c r="C12" s="3"/>
      <c r="D12" s="3"/>
      <c r="E12" s="3"/>
      <c r="F12" s="3"/>
      <c r="G12" s="3"/>
      <c r="H12" s="3"/>
    </row>
    <row r="13" spans="1:8" ht="30" customHeight="1">
      <c r="A13" s="3">
        <v>11</v>
      </c>
      <c r="B13" s="3"/>
      <c r="C13" s="3"/>
      <c r="D13" s="3"/>
      <c r="E13" s="3"/>
      <c r="F13" s="3"/>
      <c r="G13" s="3"/>
      <c r="H13" s="3"/>
    </row>
    <row r="14" spans="1:8" ht="30" customHeight="1">
      <c r="A14" s="3">
        <v>12</v>
      </c>
      <c r="B14" s="3"/>
      <c r="C14" s="3"/>
      <c r="D14" s="3"/>
      <c r="E14" s="3"/>
      <c r="F14" s="3"/>
      <c r="G14" s="3"/>
      <c r="H14" s="3"/>
    </row>
    <row r="15" spans="1:8" ht="30" customHeight="1">
      <c r="A15" s="3">
        <v>13</v>
      </c>
      <c r="B15" s="3"/>
      <c r="C15" s="3"/>
      <c r="D15" s="3"/>
      <c r="E15" s="3"/>
      <c r="F15" s="3"/>
      <c r="G15" s="3"/>
      <c r="H15" s="3"/>
    </row>
    <row r="16" spans="1:8" ht="30" customHeight="1">
      <c r="A16" s="3">
        <v>14</v>
      </c>
      <c r="B16" s="3"/>
      <c r="C16" s="3"/>
      <c r="D16" s="3"/>
      <c r="E16" s="3"/>
      <c r="F16" s="3"/>
      <c r="G16" s="3"/>
      <c r="H16" s="3"/>
    </row>
    <row r="17" spans="1:8" ht="30" customHeight="1">
      <c r="A17" s="5">
        <v>15</v>
      </c>
      <c r="B17" s="5"/>
      <c r="C17" s="7"/>
      <c r="D17" s="7"/>
      <c r="E17" s="3"/>
      <c r="F17" s="3"/>
      <c r="G17" s="3"/>
      <c r="H17" s="7"/>
    </row>
    <row r="18" spans="1:8" ht="30" customHeight="1">
      <c r="A18" s="5">
        <v>16</v>
      </c>
      <c r="B18" s="5"/>
      <c r="C18" s="3"/>
      <c r="D18" s="3"/>
      <c r="E18" s="3"/>
      <c r="F18" s="3"/>
      <c r="G18" s="3"/>
      <c r="H18" s="7"/>
    </row>
    <row r="19" spans="1:8" ht="30" customHeight="1">
      <c r="A19" s="5">
        <v>17</v>
      </c>
      <c r="B19" s="5" t="s">
        <v>175</v>
      </c>
      <c r="C19" s="7"/>
      <c r="D19" s="7"/>
      <c r="E19" s="3"/>
      <c r="F19" s="7"/>
      <c r="G19" s="3">
        <f>G5+G8</f>
        <v>29004.500000000004</v>
      </c>
      <c r="H19" s="7"/>
    </row>
    <row r="20" spans="3:8" ht="14.25">
      <c r="C20" s="11"/>
      <c r="D20" s="11"/>
      <c r="E20" s="11"/>
      <c r="F20" s="11"/>
      <c r="G20" s="11"/>
      <c r="H20" s="11"/>
    </row>
    <row r="21" spans="2:7" ht="14.25">
      <c r="B21" s="27" t="s">
        <v>178</v>
      </c>
      <c r="G21" t="s">
        <v>179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&amp;C&amp;"宋体,加粗"&amp;20南京审计学院租点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1" t="s">
        <v>194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109</v>
      </c>
      <c r="B2" s="3" t="s">
        <v>110</v>
      </c>
      <c r="C2" s="7" t="s">
        <v>111</v>
      </c>
      <c r="D2" s="7" t="s">
        <v>112</v>
      </c>
      <c r="E2" s="7" t="s">
        <v>113</v>
      </c>
      <c r="F2" s="3" t="s">
        <v>114</v>
      </c>
      <c r="G2" s="3" t="s">
        <v>115</v>
      </c>
      <c r="H2" s="3" t="s">
        <v>145</v>
      </c>
    </row>
    <row r="3" spans="1:8" ht="30" customHeight="1">
      <c r="A3" s="3">
        <v>1</v>
      </c>
      <c r="B3" s="3" t="s">
        <v>141</v>
      </c>
      <c r="C3" s="3">
        <v>198</v>
      </c>
      <c r="D3" s="3">
        <v>203</v>
      </c>
      <c r="E3" s="3">
        <f>D3-C3</f>
        <v>5</v>
      </c>
      <c r="F3" s="3">
        <v>3.1</v>
      </c>
      <c r="G3" s="3">
        <f>E3*F3</f>
        <v>15.5</v>
      </c>
      <c r="H3" s="3"/>
    </row>
    <row r="4" spans="1:8" ht="30" customHeight="1">
      <c r="A4" s="3">
        <v>2</v>
      </c>
      <c r="B4" s="3" t="s">
        <v>116</v>
      </c>
      <c r="C4" s="3">
        <v>190</v>
      </c>
      <c r="D4" s="3">
        <v>195</v>
      </c>
      <c r="E4" s="3">
        <f aca="true" t="shared" si="0" ref="E4:E19">D4-C4</f>
        <v>5</v>
      </c>
      <c r="F4" s="3">
        <v>3.1</v>
      </c>
      <c r="G4" s="3">
        <f aca="true" t="shared" si="1" ref="G4:G19">E4*F4</f>
        <v>15.5</v>
      </c>
      <c r="H4" s="3"/>
    </row>
    <row r="5" spans="1:8" ht="30" customHeight="1">
      <c r="A5" s="3">
        <v>3</v>
      </c>
      <c r="B5" s="3" t="s">
        <v>140</v>
      </c>
      <c r="C5" s="3">
        <v>134</v>
      </c>
      <c r="D5" s="3">
        <v>137</v>
      </c>
      <c r="E5" s="3">
        <f t="shared" si="0"/>
        <v>3</v>
      </c>
      <c r="F5" s="3">
        <v>3.1</v>
      </c>
      <c r="G5" s="3">
        <f t="shared" si="1"/>
        <v>9.3</v>
      </c>
      <c r="H5" s="3"/>
    </row>
    <row r="6" spans="1:8" ht="30" customHeight="1">
      <c r="A6" s="3">
        <v>4</v>
      </c>
      <c r="B6" s="3" t="s">
        <v>128</v>
      </c>
      <c r="C6" s="3">
        <v>795</v>
      </c>
      <c r="D6" s="3">
        <v>825</v>
      </c>
      <c r="E6" s="3">
        <f t="shared" si="0"/>
        <v>30</v>
      </c>
      <c r="F6" s="3">
        <v>3.1</v>
      </c>
      <c r="G6" s="3">
        <f t="shared" si="1"/>
        <v>93</v>
      </c>
      <c r="H6" s="3"/>
    </row>
    <row r="7" spans="1:8" ht="30" customHeight="1">
      <c r="A7" s="3">
        <v>5</v>
      </c>
      <c r="B7" s="3" t="s">
        <v>117</v>
      </c>
      <c r="C7" s="3">
        <v>895</v>
      </c>
      <c r="D7" s="3">
        <v>925</v>
      </c>
      <c r="E7" s="3">
        <f t="shared" si="0"/>
        <v>30</v>
      </c>
      <c r="F7" s="3">
        <v>3.1</v>
      </c>
      <c r="G7" s="3">
        <f t="shared" si="1"/>
        <v>93</v>
      </c>
      <c r="H7" s="3"/>
    </row>
    <row r="8" spans="1:8" ht="30" customHeight="1">
      <c r="A8" s="3">
        <v>6</v>
      </c>
      <c r="B8" s="3" t="s">
        <v>127</v>
      </c>
      <c r="C8" s="3">
        <v>885</v>
      </c>
      <c r="D8" s="3">
        <v>915</v>
      </c>
      <c r="E8" s="3">
        <f t="shared" si="0"/>
        <v>30</v>
      </c>
      <c r="F8" s="3">
        <v>3.1</v>
      </c>
      <c r="G8" s="3">
        <f t="shared" si="1"/>
        <v>93</v>
      </c>
      <c r="H8" s="3"/>
    </row>
    <row r="9" spans="1:8" ht="30" customHeight="1">
      <c r="A9" s="3">
        <v>7</v>
      </c>
      <c r="B9" s="3" t="s">
        <v>118</v>
      </c>
      <c r="C9" s="3">
        <v>867</v>
      </c>
      <c r="D9" s="3">
        <v>887</v>
      </c>
      <c r="E9" s="3">
        <f t="shared" si="0"/>
        <v>20</v>
      </c>
      <c r="F9" s="3">
        <v>3.1</v>
      </c>
      <c r="G9" s="3">
        <f t="shared" si="1"/>
        <v>62</v>
      </c>
      <c r="H9" s="3"/>
    </row>
    <row r="10" spans="1:8" ht="30" customHeight="1">
      <c r="A10" s="3">
        <v>8</v>
      </c>
      <c r="B10" s="3" t="s">
        <v>119</v>
      </c>
      <c r="C10" s="3">
        <v>855</v>
      </c>
      <c r="D10" s="3">
        <v>880</v>
      </c>
      <c r="E10" s="3">
        <f t="shared" si="0"/>
        <v>25</v>
      </c>
      <c r="F10" s="3">
        <v>3.1</v>
      </c>
      <c r="G10" s="3">
        <f t="shared" si="1"/>
        <v>77.5</v>
      </c>
      <c r="H10" s="3"/>
    </row>
    <row r="11" spans="1:8" ht="30" customHeight="1">
      <c r="A11" s="3">
        <v>9</v>
      </c>
      <c r="B11" s="3" t="s">
        <v>120</v>
      </c>
      <c r="C11" s="3">
        <v>186</v>
      </c>
      <c r="D11" s="3">
        <v>191</v>
      </c>
      <c r="E11" s="3">
        <f t="shared" si="0"/>
        <v>5</v>
      </c>
      <c r="F11" s="3">
        <v>3.1</v>
      </c>
      <c r="G11" s="3">
        <f t="shared" si="1"/>
        <v>15.5</v>
      </c>
      <c r="H11" s="3"/>
    </row>
    <row r="12" spans="1:8" ht="30" customHeight="1">
      <c r="A12" s="3">
        <v>10</v>
      </c>
      <c r="B12" s="3" t="s">
        <v>121</v>
      </c>
      <c r="C12" s="3">
        <v>2045</v>
      </c>
      <c r="D12" s="3">
        <v>2085</v>
      </c>
      <c r="E12" s="3">
        <f t="shared" si="0"/>
        <v>40</v>
      </c>
      <c r="F12" s="3">
        <v>3.1</v>
      </c>
      <c r="G12" s="3">
        <f t="shared" si="1"/>
        <v>124</v>
      </c>
      <c r="H12" s="3"/>
    </row>
    <row r="13" spans="1:8" ht="30" customHeight="1">
      <c r="A13" s="3">
        <v>11</v>
      </c>
      <c r="B13" s="3" t="s">
        <v>134</v>
      </c>
      <c r="C13" s="3">
        <v>328</v>
      </c>
      <c r="D13" s="3">
        <v>338</v>
      </c>
      <c r="E13" s="3">
        <f t="shared" si="0"/>
        <v>10</v>
      </c>
      <c r="F13" s="3">
        <v>3.1</v>
      </c>
      <c r="G13" s="3">
        <f t="shared" si="1"/>
        <v>31</v>
      </c>
      <c r="H13" s="3"/>
    </row>
    <row r="14" spans="1:8" ht="30" customHeight="1">
      <c r="A14" s="3">
        <v>12</v>
      </c>
      <c r="B14" s="3" t="s">
        <v>122</v>
      </c>
      <c r="C14" s="3">
        <v>1185</v>
      </c>
      <c r="D14" s="3">
        <v>1215</v>
      </c>
      <c r="E14" s="3">
        <f t="shared" si="0"/>
        <v>30</v>
      </c>
      <c r="F14" s="3">
        <v>3.1</v>
      </c>
      <c r="G14" s="3">
        <f t="shared" si="1"/>
        <v>93</v>
      </c>
      <c r="H14" s="3"/>
    </row>
    <row r="15" spans="1:8" ht="30" customHeight="1">
      <c r="A15" s="3">
        <v>13</v>
      </c>
      <c r="B15" s="3" t="s">
        <v>123</v>
      </c>
      <c r="C15" s="3">
        <v>528</v>
      </c>
      <c r="D15" s="3">
        <v>538</v>
      </c>
      <c r="E15" s="3">
        <f t="shared" si="0"/>
        <v>10</v>
      </c>
      <c r="F15" s="3">
        <v>3.1</v>
      </c>
      <c r="G15" s="3">
        <f t="shared" si="1"/>
        <v>31</v>
      </c>
      <c r="H15" s="3"/>
    </row>
    <row r="16" spans="1:8" ht="30" customHeight="1">
      <c r="A16" s="3">
        <v>14</v>
      </c>
      <c r="B16" s="3" t="s">
        <v>124</v>
      </c>
      <c r="C16" s="3">
        <v>837</v>
      </c>
      <c r="D16" s="3">
        <v>862</v>
      </c>
      <c r="E16" s="3">
        <f t="shared" si="0"/>
        <v>25</v>
      </c>
      <c r="F16" s="3">
        <v>3.1</v>
      </c>
      <c r="G16" s="3">
        <f t="shared" si="1"/>
        <v>77.5</v>
      </c>
      <c r="H16" s="3"/>
    </row>
    <row r="17" spans="1:8" ht="30" customHeight="1">
      <c r="A17" s="5">
        <v>15</v>
      </c>
      <c r="B17" s="40" t="s">
        <v>195</v>
      </c>
      <c r="C17" s="3">
        <v>0</v>
      </c>
      <c r="D17" s="3">
        <v>76</v>
      </c>
      <c r="E17" s="3">
        <f t="shared" si="0"/>
        <v>76</v>
      </c>
      <c r="F17" s="3">
        <v>3.1</v>
      </c>
      <c r="G17" s="3">
        <f t="shared" si="1"/>
        <v>235.6</v>
      </c>
      <c r="H17" s="3"/>
    </row>
    <row r="18" spans="1:8" ht="30" customHeight="1">
      <c r="A18" s="5">
        <v>16</v>
      </c>
      <c r="B18" s="5" t="s">
        <v>125</v>
      </c>
      <c r="C18" s="3">
        <v>896</v>
      </c>
      <c r="D18" s="3">
        <v>916</v>
      </c>
      <c r="E18" s="3">
        <f t="shared" si="0"/>
        <v>20</v>
      </c>
      <c r="F18" s="3">
        <v>3.1</v>
      </c>
      <c r="G18" s="3">
        <f t="shared" si="1"/>
        <v>62</v>
      </c>
      <c r="H18" s="7"/>
    </row>
    <row r="19" spans="1:8" ht="30" customHeight="1">
      <c r="A19" s="5">
        <v>17</v>
      </c>
      <c r="B19" s="39" t="s">
        <v>185</v>
      </c>
      <c r="C19" s="3">
        <v>131</v>
      </c>
      <c r="D19" s="3">
        <v>198</v>
      </c>
      <c r="E19" s="3">
        <f t="shared" si="0"/>
        <v>67</v>
      </c>
      <c r="F19" s="3">
        <v>3.1</v>
      </c>
      <c r="G19" s="3">
        <f t="shared" si="1"/>
        <v>207.70000000000002</v>
      </c>
      <c r="H19" s="7"/>
    </row>
    <row r="20" spans="1:8" ht="30" customHeight="1">
      <c r="A20" s="5">
        <v>19</v>
      </c>
      <c r="B20" s="5" t="s">
        <v>126</v>
      </c>
      <c r="C20" s="7"/>
      <c r="D20" s="7"/>
      <c r="E20" s="3">
        <f>SUM(E3:E19)</f>
        <v>431</v>
      </c>
      <c r="F20" s="7"/>
      <c r="G20" s="3">
        <f>SUM(G3:G19)</f>
        <v>1336.1</v>
      </c>
      <c r="H20" s="7"/>
    </row>
    <row r="21" spans="3:8" ht="14.25">
      <c r="C21" s="11"/>
      <c r="D21" s="11"/>
      <c r="E21" s="11"/>
      <c r="F21" s="11"/>
      <c r="G21" s="11"/>
      <c r="H21" s="11"/>
    </row>
    <row r="22" spans="2:7" ht="14.25">
      <c r="B22" s="27" t="s">
        <v>139</v>
      </c>
      <c r="G22" t="s">
        <v>138</v>
      </c>
    </row>
    <row r="23" ht="14.25">
      <c r="B23" s="27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20.25">
      <c r="A2" s="45" t="s">
        <v>188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4.25">
      <c r="A3" s="46" t="s">
        <v>0</v>
      </c>
      <c r="B3" s="46" t="s">
        <v>1</v>
      </c>
      <c r="C3" s="46" t="s">
        <v>17</v>
      </c>
      <c r="D3" s="46" t="s">
        <v>18</v>
      </c>
      <c r="E3" s="46" t="s">
        <v>2</v>
      </c>
      <c r="F3" s="46"/>
      <c r="G3" s="46" t="s">
        <v>3</v>
      </c>
      <c r="H3" s="42" t="s">
        <v>28</v>
      </c>
      <c r="I3" s="47" t="s">
        <v>29</v>
      </c>
      <c r="J3" s="42" t="s">
        <v>143</v>
      </c>
    </row>
    <row r="4" spans="1:10" ht="18" customHeight="1">
      <c r="A4" s="46"/>
      <c r="B4" s="46"/>
      <c r="C4" s="46"/>
      <c r="D4" s="46"/>
      <c r="E4" s="2" t="s">
        <v>5</v>
      </c>
      <c r="F4" s="2" t="s">
        <v>6</v>
      </c>
      <c r="G4" s="46"/>
      <c r="H4" s="43"/>
      <c r="I4" s="48"/>
      <c r="J4" s="43"/>
    </row>
    <row r="5" spans="1:10" ht="27.75" customHeight="1">
      <c r="A5" s="2">
        <v>1</v>
      </c>
      <c r="B5" s="2" t="s">
        <v>10</v>
      </c>
      <c r="C5" s="2"/>
      <c r="D5" s="2"/>
      <c r="E5" s="2">
        <v>175936</v>
      </c>
      <c r="F5" s="2">
        <v>178925</v>
      </c>
      <c r="G5" s="29">
        <f>F5-E5</f>
        <v>2989</v>
      </c>
      <c r="H5" s="29">
        <v>0.54</v>
      </c>
      <c r="I5" s="29">
        <f>G5*H5</f>
        <v>1614.0600000000002</v>
      </c>
      <c r="J5" s="2"/>
    </row>
    <row r="6" spans="1:10" ht="26.25" customHeight="1">
      <c r="A6" s="2">
        <v>2</v>
      </c>
      <c r="B6" s="2" t="s">
        <v>147</v>
      </c>
      <c r="C6" s="2"/>
      <c r="D6" s="2"/>
      <c r="E6" s="2">
        <v>26450</v>
      </c>
      <c r="F6" s="2">
        <v>27328</v>
      </c>
      <c r="G6" s="29">
        <f>F6-E6</f>
        <v>878</v>
      </c>
      <c r="H6" s="29">
        <v>0.54</v>
      </c>
      <c r="I6" s="29">
        <f aca="true" t="shared" si="0" ref="I6:I26">G6*H6</f>
        <v>474.12</v>
      </c>
      <c r="J6" s="2"/>
    </row>
    <row r="7" spans="1:10" ht="27.75" customHeight="1">
      <c r="A7" s="49">
        <v>3</v>
      </c>
      <c r="B7" s="49" t="s">
        <v>11</v>
      </c>
      <c r="C7" s="3">
        <v>2226</v>
      </c>
      <c r="D7" s="3" t="s">
        <v>132</v>
      </c>
      <c r="E7" s="3">
        <v>10460</v>
      </c>
      <c r="F7" s="3">
        <v>10594</v>
      </c>
      <c r="G7" s="29">
        <f>(F7-E7)*40</f>
        <v>5360</v>
      </c>
      <c r="H7" s="29">
        <v>0.54</v>
      </c>
      <c r="I7" s="29">
        <f t="shared" si="0"/>
        <v>2894.4</v>
      </c>
      <c r="J7" s="2"/>
    </row>
    <row r="8" spans="1:10" ht="27.75" customHeight="1">
      <c r="A8" s="50"/>
      <c r="B8" s="50"/>
      <c r="C8" s="3">
        <v>2901</v>
      </c>
      <c r="D8" s="3"/>
      <c r="E8" s="3">
        <v>353933</v>
      </c>
      <c r="F8" s="3">
        <v>357200</v>
      </c>
      <c r="G8" s="29">
        <f>F8-E8</f>
        <v>3267</v>
      </c>
      <c r="H8" s="29">
        <v>0.54</v>
      </c>
      <c r="I8" s="29">
        <f t="shared" si="0"/>
        <v>1764.18</v>
      </c>
      <c r="J8" s="2"/>
    </row>
    <row r="9" spans="1:10" ht="28.5" customHeight="1">
      <c r="A9" s="50"/>
      <c r="B9" s="50"/>
      <c r="C9" s="3">
        <v>2854</v>
      </c>
      <c r="D9" s="3"/>
      <c r="E9" s="3">
        <v>68973</v>
      </c>
      <c r="F9" s="3">
        <v>69318</v>
      </c>
      <c r="G9" s="29">
        <f>F9-E9</f>
        <v>345</v>
      </c>
      <c r="H9" s="29">
        <v>0.54</v>
      </c>
      <c r="I9" s="29">
        <f t="shared" si="0"/>
        <v>186.3</v>
      </c>
      <c r="J9" s="2"/>
    </row>
    <row r="10" spans="1:10" ht="27" customHeight="1">
      <c r="A10" s="50"/>
      <c r="B10" s="50"/>
      <c r="C10" s="3">
        <v>1523</v>
      </c>
      <c r="D10" s="3"/>
      <c r="E10" s="3">
        <v>92003</v>
      </c>
      <c r="F10" s="3">
        <v>94267</v>
      </c>
      <c r="G10" s="29">
        <f>F10-E10</f>
        <v>2264</v>
      </c>
      <c r="H10" s="29">
        <v>0.54</v>
      </c>
      <c r="I10" s="29">
        <f t="shared" si="0"/>
        <v>1222.5600000000002</v>
      </c>
      <c r="J10" s="2"/>
    </row>
    <row r="11" spans="1:10" ht="27" customHeight="1">
      <c r="A11" s="50"/>
      <c r="B11" s="51"/>
      <c r="C11" s="3">
        <v>1011</v>
      </c>
      <c r="D11" s="3"/>
      <c r="E11" s="3">
        <v>422637</v>
      </c>
      <c r="F11" s="3">
        <v>423874</v>
      </c>
      <c r="G11" s="29">
        <f>F11-E11</f>
        <v>1237</v>
      </c>
      <c r="H11" s="29">
        <v>0.54</v>
      </c>
      <c r="I11" s="29">
        <f t="shared" si="0"/>
        <v>667.98</v>
      </c>
      <c r="J11" s="2"/>
    </row>
    <row r="12" spans="1:10" ht="27" customHeight="1">
      <c r="A12" s="51"/>
      <c r="B12" s="15" t="s">
        <v>33</v>
      </c>
      <c r="C12" s="3"/>
      <c r="D12" s="3"/>
      <c r="E12" s="3"/>
      <c r="F12" s="3"/>
      <c r="G12" s="29">
        <f>SUM(G7:G11)</f>
        <v>12473</v>
      </c>
      <c r="H12" s="29">
        <v>0.54</v>
      </c>
      <c r="I12" s="29">
        <f>SUM(I7:I11)</f>
        <v>6735.42</v>
      </c>
      <c r="J12" s="2"/>
    </row>
    <row r="13" spans="1:10" ht="27" customHeight="1">
      <c r="A13" s="3">
        <v>4</v>
      </c>
      <c r="B13" s="3" t="s">
        <v>15</v>
      </c>
      <c r="C13" s="3"/>
      <c r="D13" s="3" t="s">
        <v>65</v>
      </c>
      <c r="E13" s="3">
        <v>2900</v>
      </c>
      <c r="F13" s="3">
        <v>2964</v>
      </c>
      <c r="G13" s="29">
        <f>(F13-E13)*20</f>
        <v>1280</v>
      </c>
      <c r="H13" s="29">
        <v>0.54</v>
      </c>
      <c r="I13" s="29">
        <f>G13*H13</f>
        <v>691.2</v>
      </c>
      <c r="J13" s="2"/>
    </row>
    <row r="14" spans="1:10" ht="28.5" customHeight="1">
      <c r="A14" s="3">
        <v>5</v>
      </c>
      <c r="B14" s="3" t="s">
        <v>129</v>
      </c>
      <c r="C14" s="3">
        <v>3888</v>
      </c>
      <c r="D14" s="18" t="s">
        <v>71</v>
      </c>
      <c r="E14" s="3">
        <v>2553</v>
      </c>
      <c r="F14" s="3">
        <v>2587</v>
      </c>
      <c r="G14" s="29">
        <f>(F14-E14)*40</f>
        <v>1360</v>
      </c>
      <c r="H14" s="29">
        <v>0.54</v>
      </c>
      <c r="I14" s="29">
        <f t="shared" si="0"/>
        <v>734.4000000000001</v>
      </c>
      <c r="J14" s="2"/>
    </row>
    <row r="15" spans="1:10" ht="28.5" customHeight="1">
      <c r="A15" s="49">
        <v>6</v>
      </c>
      <c r="B15" s="52" t="s">
        <v>16</v>
      </c>
      <c r="C15" s="3">
        <v>3346</v>
      </c>
      <c r="D15" s="3"/>
      <c r="E15" s="3">
        <v>109001</v>
      </c>
      <c r="F15" s="3">
        <v>110937</v>
      </c>
      <c r="G15" s="29">
        <f>F15-E15</f>
        <v>1936</v>
      </c>
      <c r="H15" s="29">
        <v>0.54</v>
      </c>
      <c r="I15" s="29">
        <f t="shared" si="0"/>
        <v>1045.44</v>
      </c>
      <c r="J15" s="2"/>
    </row>
    <row r="16" spans="1:10" ht="28.5" customHeight="1">
      <c r="A16" s="50"/>
      <c r="B16" s="52"/>
      <c r="C16" s="3">
        <v>3248</v>
      </c>
      <c r="D16" s="3" t="s">
        <v>19</v>
      </c>
      <c r="E16" s="3">
        <v>3988</v>
      </c>
      <c r="F16" s="3">
        <v>4020</v>
      </c>
      <c r="G16" s="29">
        <f>(F16-E16)*40</f>
        <v>1280</v>
      </c>
      <c r="H16" s="29">
        <v>0.54</v>
      </c>
      <c r="I16" s="29">
        <f t="shared" si="0"/>
        <v>691.2</v>
      </c>
      <c r="J16" s="2"/>
    </row>
    <row r="17" spans="1:10" ht="30.75" customHeight="1">
      <c r="A17" s="50"/>
      <c r="B17" s="52"/>
      <c r="C17" s="3">
        <v>2884</v>
      </c>
      <c r="D17" s="3"/>
      <c r="E17" s="3">
        <v>65002</v>
      </c>
      <c r="F17" s="3">
        <v>65220</v>
      </c>
      <c r="G17" s="29">
        <f>F17-E17</f>
        <v>218</v>
      </c>
      <c r="H17" s="29">
        <v>0.54</v>
      </c>
      <c r="I17" s="29">
        <f t="shared" si="0"/>
        <v>117.72000000000001</v>
      </c>
      <c r="J17" s="2"/>
    </row>
    <row r="18" spans="1:10" ht="27.75" customHeight="1">
      <c r="A18" s="50"/>
      <c r="B18" s="52"/>
      <c r="C18" s="3">
        <v>3236</v>
      </c>
      <c r="D18" s="3"/>
      <c r="E18" s="3">
        <v>62690</v>
      </c>
      <c r="F18" s="3">
        <v>63219</v>
      </c>
      <c r="G18" s="29">
        <f>F18-E18</f>
        <v>529</v>
      </c>
      <c r="H18" s="29">
        <v>0.54</v>
      </c>
      <c r="I18" s="29">
        <f t="shared" si="0"/>
        <v>285.66</v>
      </c>
      <c r="J18" s="2"/>
    </row>
    <row r="19" spans="1:10" ht="27.75" customHeight="1">
      <c r="A19" s="50"/>
      <c r="B19" s="52"/>
      <c r="C19" s="3">
        <v>5494</v>
      </c>
      <c r="D19" s="19" t="s">
        <v>21</v>
      </c>
      <c r="E19" s="3">
        <v>5633</v>
      </c>
      <c r="F19" s="3">
        <v>5633</v>
      </c>
      <c r="G19" s="29">
        <f>(F19-E19)*20</f>
        <v>0</v>
      </c>
      <c r="H19" s="29">
        <v>0.54</v>
      </c>
      <c r="I19" s="29">
        <f t="shared" si="0"/>
        <v>0</v>
      </c>
      <c r="J19" s="2"/>
    </row>
    <row r="20" spans="1:10" ht="27" customHeight="1">
      <c r="A20" s="50"/>
      <c r="B20" s="52"/>
      <c r="C20" s="3">
        <v>6706</v>
      </c>
      <c r="D20" s="19"/>
      <c r="E20" s="3">
        <v>81400</v>
      </c>
      <c r="F20" s="3">
        <v>82303</v>
      </c>
      <c r="G20" s="29">
        <f>F20-E20</f>
        <v>903</v>
      </c>
      <c r="H20" s="29">
        <v>0.54</v>
      </c>
      <c r="I20" s="29">
        <f t="shared" si="0"/>
        <v>487.62</v>
      </c>
      <c r="J20" s="2"/>
    </row>
    <row r="21" spans="1:10" ht="27" customHeight="1">
      <c r="A21" s="51"/>
      <c r="B21" s="13" t="s">
        <v>34</v>
      </c>
      <c r="C21" s="13"/>
      <c r="D21" s="20"/>
      <c r="E21" s="13"/>
      <c r="F21" s="13"/>
      <c r="G21" s="30">
        <f>SUM(G15:G20)</f>
        <v>4866</v>
      </c>
      <c r="H21" s="29">
        <v>0.54</v>
      </c>
      <c r="I21" s="29">
        <f>SUM(I15:I20)</f>
        <v>2627.64</v>
      </c>
      <c r="J21" s="2"/>
    </row>
    <row r="22" spans="1:10" ht="28.5" customHeight="1">
      <c r="A22" s="52">
        <v>6</v>
      </c>
      <c r="B22" s="52" t="s">
        <v>156</v>
      </c>
      <c r="C22" s="52">
        <v>3161</v>
      </c>
      <c r="D22" s="54" t="s">
        <v>22</v>
      </c>
      <c r="E22" s="52">
        <v>9349</v>
      </c>
      <c r="F22" s="52">
        <v>9567</v>
      </c>
      <c r="G22" s="53">
        <f>(F22-E22)*40-G6</f>
        <v>7842</v>
      </c>
      <c r="H22" s="29">
        <v>0.54</v>
      </c>
      <c r="I22" s="29">
        <f t="shared" si="0"/>
        <v>4234.68</v>
      </c>
      <c r="J22" s="2"/>
    </row>
    <row r="23" spans="1:10" ht="14.25" customHeight="1" hidden="1">
      <c r="A23" s="52"/>
      <c r="B23" s="52"/>
      <c r="C23" s="52"/>
      <c r="D23" s="54"/>
      <c r="E23" s="52"/>
      <c r="F23" s="52"/>
      <c r="G23" s="53"/>
      <c r="H23" s="29">
        <v>0.54</v>
      </c>
      <c r="I23" s="29">
        <f t="shared" si="0"/>
        <v>0</v>
      </c>
      <c r="J23" s="2"/>
    </row>
    <row r="24" spans="1:10" ht="14.25" customHeight="1" hidden="1">
      <c r="A24" s="52"/>
      <c r="B24" s="52"/>
      <c r="C24" s="52"/>
      <c r="D24" s="54"/>
      <c r="E24" s="52"/>
      <c r="F24" s="52"/>
      <c r="G24" s="53"/>
      <c r="H24" s="29">
        <v>0.54</v>
      </c>
      <c r="I24" s="29">
        <f t="shared" si="0"/>
        <v>0</v>
      </c>
      <c r="J24" s="2"/>
    </row>
    <row r="25" spans="1:10" ht="14.25" customHeight="1" hidden="1">
      <c r="A25" s="52"/>
      <c r="B25" s="52"/>
      <c r="C25" s="52"/>
      <c r="D25" s="52"/>
      <c r="E25" s="52"/>
      <c r="F25" s="52"/>
      <c r="G25" s="53"/>
      <c r="H25" s="29">
        <v>0.54</v>
      </c>
      <c r="I25" s="29">
        <f t="shared" si="0"/>
        <v>0</v>
      </c>
      <c r="J25" s="2"/>
    </row>
    <row r="26" spans="1:10" ht="25.5" customHeight="1">
      <c r="A26" s="3">
        <v>7</v>
      </c>
      <c r="B26" s="3" t="s">
        <v>68</v>
      </c>
      <c r="C26" s="3"/>
      <c r="D26" s="3" t="s">
        <v>69</v>
      </c>
      <c r="E26" s="3">
        <v>2021</v>
      </c>
      <c r="F26" s="3">
        <v>2043</v>
      </c>
      <c r="G26" s="25">
        <f>(F26-E26)*30</f>
        <v>660</v>
      </c>
      <c r="H26" s="31">
        <v>0.54</v>
      </c>
      <c r="I26" s="31">
        <f t="shared" si="0"/>
        <v>356.40000000000003</v>
      </c>
      <c r="J26" s="2"/>
    </row>
    <row r="27" spans="1:10" ht="33" customHeight="1">
      <c r="A27" s="21" t="s">
        <v>9</v>
      </c>
      <c r="B27" s="7" t="s">
        <v>8</v>
      </c>
      <c r="C27" s="7"/>
      <c r="D27" s="7"/>
      <c r="E27" s="2"/>
      <c r="F27" s="2"/>
      <c r="G27" s="2">
        <f>G5+G6+G12+G13+G14+G21+G22+G26</f>
        <v>32348</v>
      </c>
      <c r="H27" s="2"/>
      <c r="I27" s="2">
        <f>I5+I6+I12+I13+I14+I21+I22+I26</f>
        <v>17467.920000000002</v>
      </c>
      <c r="J27" s="2"/>
    </row>
    <row r="28" spans="1:5" ht="22.5" customHeight="1">
      <c r="A28" s="8" t="s">
        <v>167</v>
      </c>
      <c r="B28" s="8"/>
      <c r="C28" s="8"/>
      <c r="D28" s="8"/>
      <c r="E28" s="8"/>
    </row>
    <row r="30" spans="1:7" ht="14.25">
      <c r="A30" t="s">
        <v>135</v>
      </c>
      <c r="G30" t="s">
        <v>136</v>
      </c>
    </row>
  </sheetData>
  <sheetProtection/>
  <mergeCells count="22">
    <mergeCell ref="D3:D4"/>
    <mergeCell ref="F22:F25"/>
    <mergeCell ref="G22:G25"/>
    <mergeCell ref="C22:C25"/>
    <mergeCell ref="D22:D25"/>
    <mergeCell ref="E22:E25"/>
    <mergeCell ref="A7:A12"/>
    <mergeCell ref="A15:A21"/>
    <mergeCell ref="A22:A25"/>
    <mergeCell ref="B15:B20"/>
    <mergeCell ref="B22:B25"/>
    <mergeCell ref="B7:B11"/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4"/>
      <c r="B1" s="44"/>
      <c r="C1" s="44"/>
      <c r="D1" s="44"/>
      <c r="E1" s="44"/>
      <c r="F1" s="44"/>
      <c r="G1" s="44"/>
      <c r="H1" s="44"/>
      <c r="I1" s="44"/>
    </row>
    <row r="2" spans="1:9" ht="20.25">
      <c r="A2" s="45" t="s">
        <v>189</v>
      </c>
      <c r="B2" s="45"/>
      <c r="C2" s="45"/>
      <c r="D2" s="45"/>
      <c r="E2" s="45"/>
      <c r="F2" s="45"/>
      <c r="G2" s="45"/>
      <c r="H2" s="45"/>
      <c r="I2" s="45"/>
    </row>
    <row r="3" spans="1:9" ht="14.25">
      <c r="A3" s="46" t="s">
        <v>0</v>
      </c>
      <c r="B3" s="46" t="s">
        <v>1</v>
      </c>
      <c r="C3" s="55"/>
      <c r="D3" s="46" t="s">
        <v>4</v>
      </c>
      <c r="E3" s="46"/>
      <c r="F3" s="55" t="s">
        <v>30</v>
      </c>
      <c r="G3" s="42" t="s">
        <v>31</v>
      </c>
      <c r="H3" s="42" t="s">
        <v>32</v>
      </c>
      <c r="I3" s="46" t="s">
        <v>144</v>
      </c>
    </row>
    <row r="4" spans="1:9" ht="18" customHeight="1">
      <c r="A4" s="46"/>
      <c r="B4" s="46"/>
      <c r="C4" s="56"/>
      <c r="D4" s="2" t="s">
        <v>5</v>
      </c>
      <c r="E4" s="2" t="s">
        <v>6</v>
      </c>
      <c r="F4" s="56"/>
      <c r="G4" s="43"/>
      <c r="H4" s="43"/>
      <c r="I4" s="46"/>
    </row>
    <row r="5" spans="1:9" ht="30.75" customHeight="1">
      <c r="A5" s="2">
        <v>1</v>
      </c>
      <c r="B5" s="2" t="s">
        <v>10</v>
      </c>
      <c r="C5" s="2"/>
      <c r="D5" s="2">
        <v>2528</v>
      </c>
      <c r="E5" s="2">
        <v>2575</v>
      </c>
      <c r="F5" s="2">
        <f>E5-D5</f>
        <v>47</v>
      </c>
      <c r="G5" s="2">
        <v>3.1</v>
      </c>
      <c r="H5" s="2">
        <f>F5*G5</f>
        <v>145.70000000000002</v>
      </c>
      <c r="I5" s="2"/>
    </row>
    <row r="6" spans="1:9" ht="30.75" customHeight="1">
      <c r="A6" s="2">
        <v>2</v>
      </c>
      <c r="B6" s="2" t="s">
        <v>147</v>
      </c>
      <c r="C6" s="2"/>
      <c r="D6" s="2">
        <v>3072</v>
      </c>
      <c r="E6" s="2">
        <v>3093</v>
      </c>
      <c r="F6" s="2">
        <f aca="true" t="shared" si="0" ref="F6:F21">E6-D6</f>
        <v>21</v>
      </c>
      <c r="G6" s="2">
        <v>3.1</v>
      </c>
      <c r="H6" s="2">
        <f aca="true" t="shared" si="1" ref="H6:H22">F6*G6</f>
        <v>65.10000000000001</v>
      </c>
      <c r="I6" s="2"/>
    </row>
    <row r="7" spans="1:9" ht="30.75" customHeight="1">
      <c r="A7" s="49">
        <v>3</v>
      </c>
      <c r="B7" s="49" t="s">
        <v>11</v>
      </c>
      <c r="C7" s="3" t="s">
        <v>56</v>
      </c>
      <c r="D7" s="3">
        <v>10478</v>
      </c>
      <c r="E7" s="3">
        <v>10781</v>
      </c>
      <c r="F7" s="2">
        <f t="shared" si="0"/>
        <v>303</v>
      </c>
      <c r="G7" s="2">
        <v>3.1</v>
      </c>
      <c r="H7" s="2">
        <f t="shared" si="1"/>
        <v>939.3000000000001</v>
      </c>
      <c r="I7" s="2"/>
    </row>
    <row r="8" spans="1:9" ht="30.75" customHeight="1">
      <c r="A8" s="50"/>
      <c r="B8" s="50"/>
      <c r="C8" s="3" t="s">
        <v>57</v>
      </c>
      <c r="D8" s="3">
        <v>315</v>
      </c>
      <c r="E8" s="3">
        <v>485</v>
      </c>
      <c r="F8" s="2">
        <f t="shared" si="0"/>
        <v>170</v>
      </c>
      <c r="G8" s="2">
        <v>3.1</v>
      </c>
      <c r="H8" s="2">
        <f t="shared" si="1"/>
        <v>527</v>
      </c>
      <c r="I8" s="2"/>
    </row>
    <row r="9" spans="1:9" ht="30.75" customHeight="1">
      <c r="A9" s="51"/>
      <c r="B9" s="3" t="s">
        <v>33</v>
      </c>
      <c r="C9" s="22"/>
      <c r="D9" s="3"/>
      <c r="E9" s="3"/>
      <c r="F9" s="2">
        <f>(F7+F8)-50</f>
        <v>423</v>
      </c>
      <c r="G9" s="2">
        <v>3.1</v>
      </c>
      <c r="H9" s="2">
        <f t="shared" si="1"/>
        <v>1311.3</v>
      </c>
      <c r="I9" s="2"/>
    </row>
    <row r="10" spans="1:9" ht="30.75" customHeight="1">
      <c r="A10" s="3">
        <v>4</v>
      </c>
      <c r="B10" s="3" t="s">
        <v>15</v>
      </c>
      <c r="C10" s="24"/>
      <c r="D10" s="3">
        <v>209</v>
      </c>
      <c r="E10" s="3">
        <v>214</v>
      </c>
      <c r="F10" s="2">
        <f>E10-D10</f>
        <v>5</v>
      </c>
      <c r="G10" s="2">
        <v>3.1</v>
      </c>
      <c r="H10" s="2">
        <f t="shared" si="1"/>
        <v>15.5</v>
      </c>
      <c r="I10" s="2"/>
    </row>
    <row r="11" spans="1:9" ht="30.75" customHeight="1">
      <c r="A11" s="3">
        <v>5</v>
      </c>
      <c r="B11" s="3" t="s">
        <v>129</v>
      </c>
      <c r="C11" s="15"/>
      <c r="D11" s="3">
        <v>3213</v>
      </c>
      <c r="E11" s="3">
        <v>3262</v>
      </c>
      <c r="F11" s="2">
        <f t="shared" si="0"/>
        <v>49</v>
      </c>
      <c r="G11" s="2">
        <v>3.1</v>
      </c>
      <c r="H11" s="2">
        <f t="shared" si="1"/>
        <v>151.9</v>
      </c>
      <c r="I11" s="2"/>
    </row>
    <row r="12" spans="1:9" ht="30.75" customHeight="1">
      <c r="A12" s="49">
        <v>6</v>
      </c>
      <c r="B12" s="49" t="s">
        <v>16</v>
      </c>
      <c r="C12" s="3" t="s">
        <v>56</v>
      </c>
      <c r="D12" s="3">
        <v>10220</v>
      </c>
      <c r="E12" s="3">
        <v>10337</v>
      </c>
      <c r="F12" s="2">
        <f t="shared" si="0"/>
        <v>117</v>
      </c>
      <c r="G12" s="2">
        <v>3.1</v>
      </c>
      <c r="H12" s="2">
        <f t="shared" si="1"/>
        <v>362.7</v>
      </c>
      <c r="I12" s="2"/>
    </row>
    <row r="13" spans="1:9" ht="30.75" customHeight="1">
      <c r="A13" s="50"/>
      <c r="B13" s="50"/>
      <c r="C13" s="3" t="s">
        <v>57</v>
      </c>
      <c r="D13" s="3">
        <v>2688</v>
      </c>
      <c r="E13" s="3">
        <v>2749</v>
      </c>
      <c r="F13" s="2">
        <f t="shared" si="0"/>
        <v>61</v>
      </c>
      <c r="G13" s="2">
        <v>3.1</v>
      </c>
      <c r="H13" s="2">
        <f t="shared" si="1"/>
        <v>189.1</v>
      </c>
      <c r="I13" s="2"/>
    </row>
    <row r="14" spans="1:9" ht="30.75" customHeight="1">
      <c r="A14" s="50"/>
      <c r="B14" s="50"/>
      <c r="C14" s="3" t="s">
        <v>58</v>
      </c>
      <c r="D14" s="3">
        <v>2093</v>
      </c>
      <c r="E14" s="3">
        <v>2145</v>
      </c>
      <c r="F14" s="2">
        <f t="shared" si="0"/>
        <v>52</v>
      </c>
      <c r="G14" s="2">
        <v>3.1</v>
      </c>
      <c r="H14" s="2">
        <f t="shared" si="1"/>
        <v>161.20000000000002</v>
      </c>
      <c r="I14" s="2"/>
    </row>
    <row r="15" spans="1:9" ht="30.75" customHeight="1">
      <c r="A15" s="50"/>
      <c r="B15" s="51"/>
      <c r="C15" s="3" t="s">
        <v>59</v>
      </c>
      <c r="D15" s="3">
        <v>1874</v>
      </c>
      <c r="E15" s="3">
        <v>1900</v>
      </c>
      <c r="F15" s="2">
        <f t="shared" si="0"/>
        <v>26</v>
      </c>
      <c r="G15" s="2">
        <v>3.1</v>
      </c>
      <c r="H15" s="2">
        <f t="shared" si="1"/>
        <v>80.60000000000001</v>
      </c>
      <c r="I15" s="2"/>
    </row>
    <row r="16" spans="1:9" ht="30.75" customHeight="1">
      <c r="A16" s="50"/>
      <c r="B16" s="14"/>
      <c r="C16" s="3" t="s">
        <v>160</v>
      </c>
      <c r="D16" s="3">
        <v>133</v>
      </c>
      <c r="E16" s="3">
        <v>210</v>
      </c>
      <c r="F16" s="2">
        <f t="shared" si="0"/>
        <v>77</v>
      </c>
      <c r="G16" s="2">
        <v>3.1</v>
      </c>
      <c r="H16" s="2">
        <f t="shared" si="1"/>
        <v>238.70000000000002</v>
      </c>
      <c r="I16" s="2"/>
    </row>
    <row r="17" spans="1:9" ht="30.75" customHeight="1">
      <c r="A17" s="50"/>
      <c r="B17" s="13" t="s">
        <v>33</v>
      </c>
      <c r="C17" s="13"/>
      <c r="D17" s="3"/>
      <c r="E17" s="3"/>
      <c r="F17" s="2">
        <f>F12+F13+F14+F15+F16</f>
        <v>333</v>
      </c>
      <c r="G17" s="2">
        <v>3.1</v>
      </c>
      <c r="H17" s="2">
        <f t="shared" si="1"/>
        <v>1032.3</v>
      </c>
      <c r="I17" s="2"/>
    </row>
    <row r="18" spans="1:9" ht="30.75" customHeight="1">
      <c r="A18" s="49">
        <v>7</v>
      </c>
      <c r="B18" s="49" t="s">
        <v>157</v>
      </c>
      <c r="C18" s="3" t="s">
        <v>56</v>
      </c>
      <c r="D18" s="3">
        <v>5009</v>
      </c>
      <c r="E18" s="3">
        <v>5085</v>
      </c>
      <c r="F18" s="2">
        <f t="shared" si="0"/>
        <v>76</v>
      </c>
      <c r="G18" s="2">
        <v>3.1</v>
      </c>
      <c r="H18" s="2">
        <f t="shared" si="1"/>
        <v>235.6</v>
      </c>
      <c r="I18" s="2"/>
    </row>
    <row r="19" spans="1:9" ht="30.75" customHeight="1">
      <c r="A19" s="50"/>
      <c r="B19" s="50"/>
      <c r="C19" s="3" t="s">
        <v>57</v>
      </c>
      <c r="D19" s="3">
        <v>5451</v>
      </c>
      <c r="E19" s="3">
        <v>5616</v>
      </c>
      <c r="F19" s="2">
        <f t="shared" si="0"/>
        <v>165</v>
      </c>
      <c r="G19" s="2">
        <v>3.1</v>
      </c>
      <c r="H19" s="2">
        <f t="shared" si="1"/>
        <v>511.5</v>
      </c>
      <c r="I19" s="2"/>
    </row>
    <row r="20" spans="1:9" ht="30.75" customHeight="1">
      <c r="A20" s="50"/>
      <c r="B20" s="50"/>
      <c r="C20" s="3" t="s">
        <v>60</v>
      </c>
      <c r="D20" s="3">
        <v>420</v>
      </c>
      <c r="E20" s="3">
        <v>451</v>
      </c>
      <c r="F20" s="2">
        <f t="shared" si="0"/>
        <v>31</v>
      </c>
      <c r="G20" s="2">
        <v>3.1</v>
      </c>
      <c r="H20" s="2">
        <f t="shared" si="1"/>
        <v>96.10000000000001</v>
      </c>
      <c r="I20" s="2"/>
    </row>
    <row r="21" spans="1:9" ht="30.75" customHeight="1">
      <c r="A21" s="50"/>
      <c r="B21" s="51"/>
      <c r="C21" s="3" t="s">
        <v>61</v>
      </c>
      <c r="D21" s="3">
        <v>921</v>
      </c>
      <c r="E21" s="3">
        <v>948</v>
      </c>
      <c r="F21" s="2">
        <f t="shared" si="0"/>
        <v>27</v>
      </c>
      <c r="G21" s="2">
        <v>3.1</v>
      </c>
      <c r="H21" s="2">
        <f t="shared" si="1"/>
        <v>83.7</v>
      </c>
      <c r="I21" s="2"/>
    </row>
    <row r="22" spans="1:9" ht="30.75" customHeight="1">
      <c r="A22" s="51"/>
      <c r="B22" s="15" t="s">
        <v>33</v>
      </c>
      <c r="C22" s="15"/>
      <c r="D22" s="3"/>
      <c r="E22" s="3"/>
      <c r="F22" s="2">
        <f>F18+F19+F20+F21</f>
        <v>299</v>
      </c>
      <c r="G22" s="2">
        <v>3.1</v>
      </c>
      <c r="H22" s="2">
        <f t="shared" si="1"/>
        <v>926.9</v>
      </c>
      <c r="I22" s="2"/>
    </row>
    <row r="23" spans="1:9" ht="30.75" customHeight="1">
      <c r="A23" s="15">
        <v>8</v>
      </c>
      <c r="B23" s="15" t="s">
        <v>70</v>
      </c>
      <c r="C23" s="15"/>
      <c r="D23" s="3">
        <v>288</v>
      </c>
      <c r="E23" s="3">
        <v>405</v>
      </c>
      <c r="F23" s="2">
        <f>E23-D23</f>
        <v>117</v>
      </c>
      <c r="G23" s="2">
        <v>3.1</v>
      </c>
      <c r="H23" s="2">
        <f>F23*G23</f>
        <v>362.7</v>
      </c>
      <c r="I23" s="2"/>
    </row>
    <row r="24" spans="1:9" ht="30.75" customHeight="1">
      <c r="A24" s="7" t="s">
        <v>9</v>
      </c>
      <c r="B24" s="7" t="s">
        <v>8</v>
      </c>
      <c r="C24" s="7"/>
      <c r="D24" s="2"/>
      <c r="E24" s="2"/>
      <c r="F24" s="2">
        <f>F5+F6+F9+F10+F11+F17+F22+F23</f>
        <v>1294</v>
      </c>
      <c r="G24" s="2"/>
      <c r="H24" s="2">
        <f>H5+H6+H9+H10+H11+H17+H22+H23</f>
        <v>4011.4</v>
      </c>
      <c r="I24" s="2"/>
    </row>
    <row r="25" spans="1:9" ht="14.25">
      <c r="A25" s="8" t="s">
        <v>73</v>
      </c>
      <c r="B25" s="8"/>
      <c r="C25" s="8"/>
      <c r="D25" s="8"/>
      <c r="E25" s="8"/>
      <c r="F25" s="8"/>
      <c r="G25" s="8"/>
      <c r="H25" s="8"/>
      <c r="I25" s="8"/>
    </row>
    <row r="27" spans="1:7" ht="14.25">
      <c r="A27" t="s">
        <v>137</v>
      </c>
      <c r="G27" t="s">
        <v>138</v>
      </c>
    </row>
  </sheetData>
  <sheetProtection/>
  <mergeCells count="16">
    <mergeCell ref="G3:G4"/>
    <mergeCell ref="B12:B15"/>
    <mergeCell ref="A12:A17"/>
    <mergeCell ref="B7:B8"/>
    <mergeCell ref="F3:F4"/>
    <mergeCell ref="A7:A9"/>
    <mergeCell ref="B18:B21"/>
    <mergeCell ref="A18:A22"/>
    <mergeCell ref="C3:C4"/>
    <mergeCell ref="A1:I1"/>
    <mergeCell ref="A2:I2"/>
    <mergeCell ref="A3:A4"/>
    <mergeCell ref="B3:B4"/>
    <mergeCell ref="D3:E3"/>
    <mergeCell ref="I3:I4"/>
    <mergeCell ref="H3:H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D23" sqref="D23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9"/>
      <c r="B1" s="59"/>
      <c r="C1" s="59"/>
      <c r="D1" s="59"/>
      <c r="E1" s="59"/>
      <c r="F1" s="59"/>
      <c r="G1" s="59"/>
      <c r="H1" s="59"/>
    </row>
    <row r="2" spans="1:8" ht="20.25">
      <c r="A2" s="45" t="s">
        <v>190</v>
      </c>
      <c r="B2" s="45"/>
      <c r="C2" s="45"/>
      <c r="D2" s="45"/>
      <c r="E2" s="45"/>
      <c r="F2" s="45"/>
      <c r="G2" s="45"/>
      <c r="H2" s="45"/>
    </row>
    <row r="3" spans="1:8" ht="24" customHeight="1">
      <c r="A3" s="55" t="s">
        <v>0</v>
      </c>
      <c r="B3" s="55" t="s">
        <v>1</v>
      </c>
      <c r="C3" s="60" t="s">
        <v>2</v>
      </c>
      <c r="D3" s="61"/>
      <c r="E3" s="55" t="s">
        <v>3</v>
      </c>
      <c r="F3" s="42" t="s">
        <v>31</v>
      </c>
      <c r="G3" s="42" t="s">
        <v>32</v>
      </c>
      <c r="H3" s="55" t="s">
        <v>145</v>
      </c>
    </row>
    <row r="4" spans="1:8" ht="24" customHeight="1">
      <c r="A4" s="56"/>
      <c r="B4" s="56"/>
      <c r="C4" s="2" t="s">
        <v>23</v>
      </c>
      <c r="D4" s="2" t="s">
        <v>24</v>
      </c>
      <c r="E4" s="56"/>
      <c r="F4" s="43"/>
      <c r="G4" s="43"/>
      <c r="H4" s="56"/>
    </row>
    <row r="5" spans="1:8" ht="24" customHeight="1">
      <c r="A5" s="2">
        <v>1</v>
      </c>
      <c r="B5" s="3" t="s">
        <v>45</v>
      </c>
      <c r="C5" s="2">
        <v>87324</v>
      </c>
      <c r="D5" s="2">
        <v>89874</v>
      </c>
      <c r="E5" s="2">
        <f aca="true" t="shared" si="0" ref="E5:E14">D5-C5</f>
        <v>2550</v>
      </c>
      <c r="F5" s="2">
        <v>0.54</v>
      </c>
      <c r="G5" s="2">
        <f>E5*F5</f>
        <v>1377</v>
      </c>
      <c r="H5" s="2"/>
    </row>
    <row r="6" spans="1:8" ht="24" customHeight="1">
      <c r="A6" s="2">
        <v>2</v>
      </c>
      <c r="B6" s="3" t="s">
        <v>46</v>
      </c>
      <c r="C6" s="2">
        <v>92626</v>
      </c>
      <c r="D6" s="2">
        <v>93556</v>
      </c>
      <c r="E6" s="2">
        <f t="shared" si="0"/>
        <v>930</v>
      </c>
      <c r="F6" s="2">
        <v>0.54</v>
      </c>
      <c r="G6" s="2">
        <f aca="true" t="shared" si="1" ref="G6:G22">E6*F6</f>
        <v>502.20000000000005</v>
      </c>
      <c r="H6" s="2"/>
    </row>
    <row r="7" spans="1:8" ht="24" customHeight="1">
      <c r="A7" s="2">
        <v>3</v>
      </c>
      <c r="B7" s="3" t="s">
        <v>47</v>
      </c>
      <c r="C7" s="2">
        <v>85251</v>
      </c>
      <c r="D7" s="2">
        <v>86279</v>
      </c>
      <c r="E7" s="2">
        <f t="shared" si="0"/>
        <v>1028</v>
      </c>
      <c r="F7" s="2">
        <v>0.54</v>
      </c>
      <c r="G7" s="2">
        <f t="shared" si="1"/>
        <v>555.12</v>
      </c>
      <c r="H7" s="2"/>
    </row>
    <row r="8" spans="1:8" ht="24" customHeight="1">
      <c r="A8" s="49">
        <v>4</v>
      </c>
      <c r="B8" s="49" t="s">
        <v>48</v>
      </c>
      <c r="C8" s="13">
        <v>55771</v>
      </c>
      <c r="D8" s="13">
        <v>56641</v>
      </c>
      <c r="E8" s="13">
        <f t="shared" si="0"/>
        <v>870</v>
      </c>
      <c r="F8" s="2">
        <v>0.54</v>
      </c>
      <c r="G8" s="2">
        <f t="shared" si="1"/>
        <v>469.8</v>
      </c>
      <c r="H8" s="2"/>
    </row>
    <row r="9" spans="1:8" ht="24" customHeight="1">
      <c r="A9" s="50"/>
      <c r="B9" s="50"/>
      <c r="C9" s="13">
        <v>105884</v>
      </c>
      <c r="D9" s="13">
        <v>106573</v>
      </c>
      <c r="E9" s="13">
        <f t="shared" si="0"/>
        <v>689</v>
      </c>
      <c r="F9" s="2">
        <v>0.54</v>
      </c>
      <c r="G9" s="2">
        <f t="shared" si="1"/>
        <v>372.06</v>
      </c>
      <c r="H9" s="2"/>
    </row>
    <row r="10" spans="1:8" ht="24" customHeight="1">
      <c r="A10" s="50"/>
      <c r="B10" s="50"/>
      <c r="C10" s="13">
        <v>17740</v>
      </c>
      <c r="D10" s="13">
        <v>18023</v>
      </c>
      <c r="E10" s="13">
        <f t="shared" si="0"/>
        <v>283</v>
      </c>
      <c r="F10" s="2">
        <v>0.54</v>
      </c>
      <c r="G10" s="2">
        <f t="shared" si="1"/>
        <v>152.82000000000002</v>
      </c>
      <c r="H10" s="2"/>
    </row>
    <row r="11" spans="1:8" ht="24" customHeight="1">
      <c r="A11" s="51"/>
      <c r="B11" s="14" t="s">
        <v>130</v>
      </c>
      <c r="C11" s="13"/>
      <c r="D11" s="13"/>
      <c r="E11" s="13">
        <f>E8+E9+E10</f>
        <v>1842</v>
      </c>
      <c r="F11" s="2">
        <v>0.54</v>
      </c>
      <c r="G11" s="2">
        <f>G8+G9+G10</f>
        <v>994.6800000000001</v>
      </c>
      <c r="H11" s="2"/>
    </row>
    <row r="12" spans="1:8" ht="24" customHeight="1">
      <c r="A12" s="57">
        <v>5</v>
      </c>
      <c r="B12" s="57" t="s">
        <v>25</v>
      </c>
      <c r="C12" s="4">
        <v>54887</v>
      </c>
      <c r="D12" s="4">
        <v>55421</v>
      </c>
      <c r="E12" s="4">
        <f t="shared" si="0"/>
        <v>534</v>
      </c>
      <c r="F12" s="2">
        <v>0.54</v>
      </c>
      <c r="G12" s="2">
        <f t="shared" si="1"/>
        <v>288.36</v>
      </c>
      <c r="H12" s="2"/>
    </row>
    <row r="13" spans="1:8" ht="24" customHeight="1">
      <c r="A13" s="58"/>
      <c r="B13" s="58"/>
      <c r="C13" s="4">
        <v>21604</v>
      </c>
      <c r="D13" s="4">
        <v>21793</v>
      </c>
      <c r="E13" s="4">
        <f t="shared" si="0"/>
        <v>189</v>
      </c>
      <c r="F13" s="2">
        <v>0.54</v>
      </c>
      <c r="G13" s="2">
        <f t="shared" si="1"/>
        <v>102.06</v>
      </c>
      <c r="H13" s="2"/>
    </row>
    <row r="14" spans="1:8" ht="24" customHeight="1">
      <c r="A14" s="58"/>
      <c r="B14" s="51"/>
      <c r="C14" s="4">
        <v>11984</v>
      </c>
      <c r="D14" s="4">
        <v>12580</v>
      </c>
      <c r="E14" s="4">
        <f t="shared" si="0"/>
        <v>596</v>
      </c>
      <c r="F14" s="2">
        <v>0.54</v>
      </c>
      <c r="G14" s="2">
        <f t="shared" si="1"/>
        <v>321.84000000000003</v>
      </c>
      <c r="H14" s="2"/>
    </row>
    <row r="15" spans="1:8" ht="24" customHeight="1">
      <c r="A15" s="51"/>
      <c r="B15" s="17" t="s">
        <v>36</v>
      </c>
      <c r="C15" s="4"/>
      <c r="D15" s="4"/>
      <c r="E15" s="4">
        <f>E12+E13+E14</f>
        <v>1319</v>
      </c>
      <c r="F15" s="2">
        <v>0.54</v>
      </c>
      <c r="G15" s="2">
        <f>G12+G13+G14</f>
        <v>712.26</v>
      </c>
      <c r="H15" s="2"/>
    </row>
    <row r="16" spans="1:8" ht="24" customHeight="1">
      <c r="A16" s="2">
        <v>6</v>
      </c>
      <c r="B16" s="3" t="s">
        <v>49</v>
      </c>
      <c r="C16" s="2">
        <v>59090</v>
      </c>
      <c r="D16" s="2">
        <v>59771</v>
      </c>
      <c r="E16" s="4">
        <f>D16-C16</f>
        <v>681</v>
      </c>
      <c r="F16" s="2">
        <v>0.54</v>
      </c>
      <c r="G16" s="2">
        <f t="shared" si="1"/>
        <v>367.74</v>
      </c>
      <c r="H16" s="2"/>
    </row>
    <row r="17" spans="1:8" ht="24" customHeight="1">
      <c r="A17" s="2">
        <v>7</v>
      </c>
      <c r="B17" s="3" t="s">
        <v>152</v>
      </c>
      <c r="C17" s="2">
        <v>52223</v>
      </c>
      <c r="D17" s="2">
        <v>53445</v>
      </c>
      <c r="E17" s="4">
        <f>D17-C17</f>
        <v>1222</v>
      </c>
      <c r="F17" s="2">
        <v>0.54</v>
      </c>
      <c r="G17" s="2">
        <f t="shared" si="1"/>
        <v>659.88</v>
      </c>
      <c r="H17" s="2"/>
    </row>
    <row r="18" spans="1:8" ht="24" customHeight="1">
      <c r="A18" s="49">
        <v>8</v>
      </c>
      <c r="B18" s="32" t="s">
        <v>154</v>
      </c>
      <c r="C18" s="2">
        <v>9384</v>
      </c>
      <c r="D18" s="2">
        <v>9489</v>
      </c>
      <c r="E18" s="4">
        <f>(D18-C18)*40</f>
        <v>4200</v>
      </c>
      <c r="F18" s="2">
        <v>0.54</v>
      </c>
      <c r="G18" s="2">
        <f t="shared" si="1"/>
        <v>2268</v>
      </c>
      <c r="H18" s="2" t="s">
        <v>165</v>
      </c>
    </row>
    <row r="19" spans="1:8" ht="24" customHeight="1">
      <c r="A19" s="51"/>
      <c r="B19" s="32" t="s">
        <v>155</v>
      </c>
      <c r="C19" s="2">
        <v>7141</v>
      </c>
      <c r="D19" s="2">
        <v>7278</v>
      </c>
      <c r="E19" s="4">
        <f>(D19-C19)*40</f>
        <v>5480</v>
      </c>
      <c r="F19" s="2">
        <v>0.54</v>
      </c>
      <c r="G19" s="2">
        <f t="shared" si="1"/>
        <v>2959.2000000000003</v>
      </c>
      <c r="H19" s="2" t="s">
        <v>165</v>
      </c>
    </row>
    <row r="20" spans="1:8" ht="24" customHeight="1">
      <c r="A20" s="15">
        <v>9</v>
      </c>
      <c r="B20" s="37" t="s">
        <v>164</v>
      </c>
      <c r="C20" s="2">
        <v>3332</v>
      </c>
      <c r="D20" s="2">
        <v>3643</v>
      </c>
      <c r="E20" s="4">
        <f>(D20-C20)*30</f>
        <v>9330</v>
      </c>
      <c r="F20" s="2">
        <v>0.54</v>
      </c>
      <c r="G20" s="2">
        <f t="shared" si="1"/>
        <v>5038.200000000001</v>
      </c>
      <c r="H20" s="2" t="s">
        <v>166</v>
      </c>
    </row>
    <row r="21" spans="1:8" ht="24" customHeight="1">
      <c r="A21" s="2"/>
      <c r="B21" s="3" t="s">
        <v>33</v>
      </c>
      <c r="C21" s="2"/>
      <c r="D21" s="2"/>
      <c r="E21" s="4">
        <f>E18+E19+E20</f>
        <v>19010</v>
      </c>
      <c r="F21" s="2"/>
      <c r="G21" s="2">
        <f>G18+G19+G20</f>
        <v>10265.400000000001</v>
      </c>
      <c r="H21" s="2"/>
    </row>
    <row r="22" spans="1:8" ht="24" customHeight="1">
      <c r="A22" s="2">
        <v>10</v>
      </c>
      <c r="B22" s="3" t="s">
        <v>35</v>
      </c>
      <c r="C22" s="2">
        <v>8164</v>
      </c>
      <c r="D22" s="2">
        <v>8252</v>
      </c>
      <c r="E22" s="4">
        <f>(D22-C22)*40</f>
        <v>3520</v>
      </c>
      <c r="F22" s="2">
        <v>0.54</v>
      </c>
      <c r="G22" s="2">
        <f t="shared" si="1"/>
        <v>1900.8000000000002</v>
      </c>
      <c r="H22" s="2" t="s">
        <v>165</v>
      </c>
    </row>
    <row r="23" spans="1:8" ht="24" customHeight="1">
      <c r="A23" s="28">
        <v>11</v>
      </c>
      <c r="B23" s="28"/>
      <c r="C23" s="2"/>
      <c r="D23" s="2"/>
      <c r="E23" s="4"/>
      <c r="F23" s="2"/>
      <c r="G23" s="2"/>
      <c r="H23" s="2"/>
    </row>
    <row r="24" spans="1:8" ht="24" customHeight="1">
      <c r="A24" s="7" t="s">
        <v>26</v>
      </c>
      <c r="B24" s="3" t="s">
        <v>8</v>
      </c>
      <c r="C24" s="2"/>
      <c r="D24" s="2"/>
      <c r="E24" s="2">
        <f>E5+E6+E7+E11+E15+E16+E17+E21+E22+E23</f>
        <v>32102</v>
      </c>
      <c r="F24" s="2"/>
      <c r="G24" s="2">
        <f>G5+G6+G7+G11+G15+G16+G17+G21+G22+G23</f>
        <v>17335.08</v>
      </c>
      <c r="H24" s="2"/>
    </row>
    <row r="25" ht="24" customHeight="1"/>
    <row r="26" spans="1:2" ht="24" customHeight="1">
      <c r="A26" t="s">
        <v>184</v>
      </c>
      <c r="B26" s="34"/>
    </row>
    <row r="27" ht="24" customHeight="1"/>
    <row r="28" ht="24" customHeight="1"/>
  </sheetData>
  <sheetProtection/>
  <mergeCells count="14">
    <mergeCell ref="A18:A19"/>
    <mergeCell ref="A1:H1"/>
    <mergeCell ref="A2:H2"/>
    <mergeCell ref="A3:A4"/>
    <mergeCell ref="B3:B4"/>
    <mergeCell ref="C3:D3"/>
    <mergeCell ref="B8:B10"/>
    <mergeCell ref="A8:A11"/>
    <mergeCell ref="E3:E4"/>
    <mergeCell ref="H3:H4"/>
    <mergeCell ref="B12:B14"/>
    <mergeCell ref="F3:F4"/>
    <mergeCell ref="G3:G4"/>
    <mergeCell ref="A12:A15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E22" sqref="E22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6" customHeight="1">
      <c r="A1" s="59"/>
      <c r="B1" s="59"/>
      <c r="C1" s="59"/>
      <c r="D1" s="59"/>
      <c r="E1" s="59"/>
      <c r="F1" s="59"/>
      <c r="G1" s="59"/>
      <c r="H1" s="59"/>
    </row>
    <row r="2" spans="1:8" ht="24.75" customHeight="1">
      <c r="A2" s="45" t="s">
        <v>190</v>
      </c>
      <c r="B2" s="45"/>
      <c r="C2" s="45"/>
      <c r="D2" s="45"/>
      <c r="E2" s="45"/>
      <c r="F2" s="45"/>
      <c r="G2" s="45"/>
      <c r="H2" s="45"/>
    </row>
    <row r="3" spans="1:8" ht="22.5" customHeight="1">
      <c r="A3" s="55" t="s">
        <v>0</v>
      </c>
      <c r="B3" s="55" t="s">
        <v>1</v>
      </c>
      <c r="C3" s="60" t="s">
        <v>4</v>
      </c>
      <c r="D3" s="61"/>
      <c r="E3" s="55" t="s">
        <v>30</v>
      </c>
      <c r="F3" s="42" t="s">
        <v>31</v>
      </c>
      <c r="G3" s="42" t="s">
        <v>37</v>
      </c>
      <c r="H3" s="55" t="s">
        <v>145</v>
      </c>
    </row>
    <row r="4" spans="1:8" ht="22.5" customHeight="1">
      <c r="A4" s="56"/>
      <c r="B4" s="56"/>
      <c r="C4" s="2" t="s">
        <v>5</v>
      </c>
      <c r="D4" s="2" t="s">
        <v>6</v>
      </c>
      <c r="E4" s="56"/>
      <c r="F4" s="43"/>
      <c r="G4" s="43"/>
      <c r="H4" s="56"/>
    </row>
    <row r="5" spans="1:8" ht="22.5" customHeight="1">
      <c r="A5" s="49">
        <v>1</v>
      </c>
      <c r="B5" s="49" t="s">
        <v>45</v>
      </c>
      <c r="C5" s="2">
        <v>2379</v>
      </c>
      <c r="D5" s="2">
        <v>2389</v>
      </c>
      <c r="E5" s="2">
        <f>D5-C5</f>
        <v>10</v>
      </c>
      <c r="F5" s="2">
        <v>3.1</v>
      </c>
      <c r="G5" s="2">
        <f>E5*F5</f>
        <v>31</v>
      </c>
      <c r="H5" s="2"/>
    </row>
    <row r="6" spans="1:8" ht="22.5" customHeight="1">
      <c r="A6" s="50"/>
      <c r="B6" s="51"/>
      <c r="C6" s="2">
        <v>259</v>
      </c>
      <c r="D6" s="2">
        <v>269</v>
      </c>
      <c r="E6" s="2">
        <f>D6-C6</f>
        <v>10</v>
      </c>
      <c r="F6" s="2">
        <v>3.1</v>
      </c>
      <c r="G6" s="2">
        <f>E6*F6</f>
        <v>31</v>
      </c>
      <c r="H6" s="2"/>
    </row>
    <row r="7" spans="1:8" ht="22.5" customHeight="1">
      <c r="A7" s="51"/>
      <c r="B7" s="3" t="s">
        <v>130</v>
      </c>
      <c r="C7" s="2"/>
      <c r="D7" s="2"/>
      <c r="E7" s="2">
        <f>E5+E6</f>
        <v>20</v>
      </c>
      <c r="F7" s="2">
        <v>3.1</v>
      </c>
      <c r="G7" s="2">
        <f>G5+G6</f>
        <v>62</v>
      </c>
      <c r="H7" s="2"/>
    </row>
    <row r="8" spans="1:8" ht="22.5" customHeight="1">
      <c r="A8" s="49">
        <v>2</v>
      </c>
      <c r="B8" s="49" t="s">
        <v>46</v>
      </c>
      <c r="C8" s="2">
        <v>2654</v>
      </c>
      <c r="D8" s="2">
        <v>2669</v>
      </c>
      <c r="E8" s="2">
        <f aca="true" t="shared" si="0" ref="E8:E25">D8-C8</f>
        <v>15</v>
      </c>
      <c r="F8" s="2">
        <v>3.1</v>
      </c>
      <c r="G8" s="2">
        <f aca="true" t="shared" si="1" ref="G8:G25">E8*F8</f>
        <v>46.5</v>
      </c>
      <c r="H8" s="2"/>
    </row>
    <row r="9" spans="1:8" ht="22.5" customHeight="1">
      <c r="A9" s="50"/>
      <c r="B9" s="51"/>
      <c r="C9" s="2">
        <v>280</v>
      </c>
      <c r="D9" s="2">
        <v>300</v>
      </c>
      <c r="E9" s="2">
        <f t="shared" si="0"/>
        <v>20</v>
      </c>
      <c r="F9" s="2">
        <v>3.1</v>
      </c>
      <c r="G9" s="2">
        <f t="shared" si="1"/>
        <v>62</v>
      </c>
      <c r="H9" s="2"/>
    </row>
    <row r="10" spans="1:8" ht="22.5" customHeight="1">
      <c r="A10" s="51"/>
      <c r="B10" s="14" t="s">
        <v>130</v>
      </c>
      <c r="C10" s="2"/>
      <c r="D10" s="2"/>
      <c r="E10" s="2">
        <f>E8+E9</f>
        <v>35</v>
      </c>
      <c r="F10" s="2">
        <v>3.1</v>
      </c>
      <c r="G10" s="2">
        <f>G8+G9</f>
        <v>108.5</v>
      </c>
      <c r="H10" s="2"/>
    </row>
    <row r="11" spans="1:8" ht="22.5" customHeight="1">
      <c r="A11" s="49">
        <v>3</v>
      </c>
      <c r="B11" s="49" t="s">
        <v>47</v>
      </c>
      <c r="C11" s="2">
        <v>2202</v>
      </c>
      <c r="D11" s="2">
        <v>2212</v>
      </c>
      <c r="E11" s="2">
        <f t="shared" si="0"/>
        <v>10</v>
      </c>
      <c r="F11" s="2">
        <v>3.1</v>
      </c>
      <c r="G11" s="2">
        <f t="shared" si="1"/>
        <v>31</v>
      </c>
      <c r="H11" s="2"/>
    </row>
    <row r="12" spans="1:8" ht="22.5" customHeight="1">
      <c r="A12" s="50"/>
      <c r="B12" s="51"/>
      <c r="C12" s="2">
        <v>1445</v>
      </c>
      <c r="D12" s="2">
        <v>1455</v>
      </c>
      <c r="E12" s="2">
        <f t="shared" si="0"/>
        <v>10</v>
      </c>
      <c r="F12" s="2">
        <v>3.1</v>
      </c>
      <c r="G12" s="2">
        <f t="shared" si="1"/>
        <v>31</v>
      </c>
      <c r="H12" s="2"/>
    </row>
    <row r="13" spans="1:8" ht="22.5" customHeight="1">
      <c r="A13" s="51"/>
      <c r="B13" s="14" t="s">
        <v>130</v>
      </c>
      <c r="C13" s="2"/>
      <c r="D13" s="2"/>
      <c r="E13" s="2">
        <f>E11+E12</f>
        <v>20</v>
      </c>
      <c r="F13" s="2">
        <v>3.1</v>
      </c>
      <c r="G13" s="2">
        <f>G11+G12</f>
        <v>62</v>
      </c>
      <c r="H13" s="2"/>
    </row>
    <row r="14" spans="1:8" ht="22.5" customHeight="1">
      <c r="A14" s="49">
        <v>4</v>
      </c>
      <c r="B14" s="49" t="s">
        <v>50</v>
      </c>
      <c r="C14" s="2">
        <v>2482</v>
      </c>
      <c r="D14" s="2">
        <v>2492</v>
      </c>
      <c r="E14" s="2">
        <f t="shared" si="0"/>
        <v>10</v>
      </c>
      <c r="F14" s="2">
        <v>3.1</v>
      </c>
      <c r="G14" s="2">
        <f t="shared" si="1"/>
        <v>31</v>
      </c>
      <c r="H14" s="2"/>
    </row>
    <row r="15" spans="1:8" ht="22.5" customHeight="1">
      <c r="A15" s="50"/>
      <c r="B15" s="51"/>
      <c r="C15" s="2">
        <v>5925</v>
      </c>
      <c r="D15" s="2">
        <v>5998</v>
      </c>
      <c r="E15" s="2">
        <f t="shared" si="0"/>
        <v>73</v>
      </c>
      <c r="F15" s="2">
        <v>3.1</v>
      </c>
      <c r="G15" s="2">
        <f t="shared" si="1"/>
        <v>226.3</v>
      </c>
      <c r="H15" s="2"/>
    </row>
    <row r="16" spans="1:8" ht="22.5" customHeight="1">
      <c r="A16" s="51"/>
      <c r="B16" s="14" t="s">
        <v>36</v>
      </c>
      <c r="C16" s="2"/>
      <c r="D16" s="2"/>
      <c r="E16" s="2">
        <f>E14+E15</f>
        <v>83</v>
      </c>
      <c r="F16" s="2">
        <v>3.1</v>
      </c>
      <c r="G16" s="2">
        <f>G14+G15</f>
        <v>257.3</v>
      </c>
      <c r="H16" s="2"/>
    </row>
    <row r="17" spans="1:8" ht="22.5" customHeight="1">
      <c r="A17" s="57">
        <v>5</v>
      </c>
      <c r="B17" s="57" t="s">
        <v>7</v>
      </c>
      <c r="C17" s="2">
        <v>2666</v>
      </c>
      <c r="D17" s="2">
        <v>2681</v>
      </c>
      <c r="E17" s="2">
        <f t="shared" si="0"/>
        <v>15</v>
      </c>
      <c r="F17" s="2">
        <v>3.1</v>
      </c>
      <c r="G17" s="2">
        <f t="shared" si="1"/>
        <v>46.5</v>
      </c>
      <c r="H17" s="2"/>
    </row>
    <row r="18" spans="1:8" ht="22.5" customHeight="1">
      <c r="A18" s="58"/>
      <c r="B18" s="58"/>
      <c r="C18" s="2">
        <v>625</v>
      </c>
      <c r="D18" s="2">
        <v>635</v>
      </c>
      <c r="E18" s="2">
        <f t="shared" si="0"/>
        <v>10</v>
      </c>
      <c r="F18" s="2">
        <v>3.1</v>
      </c>
      <c r="G18" s="2">
        <f t="shared" si="1"/>
        <v>31</v>
      </c>
      <c r="H18" s="2"/>
    </row>
    <row r="19" spans="1:8" ht="22.5" customHeight="1">
      <c r="A19" s="58"/>
      <c r="B19" s="50"/>
      <c r="C19" s="2">
        <v>14</v>
      </c>
      <c r="D19" s="2">
        <v>26</v>
      </c>
      <c r="E19" s="2">
        <f t="shared" si="0"/>
        <v>12</v>
      </c>
      <c r="F19" s="2">
        <v>3.1</v>
      </c>
      <c r="G19" s="2">
        <f t="shared" si="1"/>
        <v>37.2</v>
      </c>
      <c r="H19" s="2"/>
    </row>
    <row r="20" spans="1:8" ht="22.5" customHeight="1">
      <c r="A20" s="51"/>
      <c r="B20" s="5" t="s">
        <v>130</v>
      </c>
      <c r="C20" s="2"/>
      <c r="D20" s="2"/>
      <c r="E20" s="2">
        <f>E17+E18+E19</f>
        <v>37</v>
      </c>
      <c r="F20" s="2">
        <v>3.1</v>
      </c>
      <c r="G20" s="2">
        <f>G17+G18+G19</f>
        <v>114.7</v>
      </c>
      <c r="H20" s="2"/>
    </row>
    <row r="21" spans="1:8" ht="22.5" customHeight="1">
      <c r="A21" s="49">
        <v>6</v>
      </c>
      <c r="B21" s="49" t="s">
        <v>142</v>
      </c>
      <c r="C21" s="2">
        <v>3209</v>
      </c>
      <c r="D21" s="2">
        <v>3219</v>
      </c>
      <c r="E21" s="2">
        <f>D21-C21</f>
        <v>10</v>
      </c>
      <c r="F21" s="2">
        <v>3.1</v>
      </c>
      <c r="G21" s="2">
        <f t="shared" si="1"/>
        <v>31</v>
      </c>
      <c r="H21" s="2"/>
    </row>
    <row r="22" spans="1:8" ht="22.5" customHeight="1">
      <c r="A22" s="50"/>
      <c r="B22" s="51"/>
      <c r="C22" s="2">
        <v>206</v>
      </c>
      <c r="D22" s="2">
        <v>216</v>
      </c>
      <c r="E22" s="2">
        <f t="shared" si="0"/>
        <v>10</v>
      </c>
      <c r="F22" s="2">
        <v>3.1</v>
      </c>
      <c r="G22" s="2">
        <f t="shared" si="1"/>
        <v>31</v>
      </c>
      <c r="H22" s="2"/>
    </row>
    <row r="23" spans="1:8" ht="22.5" customHeight="1">
      <c r="A23" s="51"/>
      <c r="B23" s="3" t="s">
        <v>130</v>
      </c>
      <c r="C23" s="2"/>
      <c r="D23" s="2"/>
      <c r="E23" s="2">
        <f>E21+E22</f>
        <v>20</v>
      </c>
      <c r="F23" s="2">
        <v>3.1</v>
      </c>
      <c r="G23" s="2">
        <f>G21+G22</f>
        <v>62</v>
      </c>
      <c r="H23" s="2"/>
    </row>
    <row r="24" spans="1:8" ht="22.5" customHeight="1">
      <c r="A24" s="49">
        <v>7</v>
      </c>
      <c r="B24" s="49" t="s">
        <v>152</v>
      </c>
      <c r="C24" s="2">
        <v>4407</v>
      </c>
      <c r="D24" s="2">
        <v>4417</v>
      </c>
      <c r="E24" s="2">
        <f t="shared" si="0"/>
        <v>10</v>
      </c>
      <c r="F24" s="2">
        <v>3.1</v>
      </c>
      <c r="G24" s="2">
        <f t="shared" si="1"/>
        <v>31</v>
      </c>
      <c r="H24" s="2"/>
    </row>
    <row r="25" spans="1:8" ht="22.5" customHeight="1">
      <c r="A25" s="50"/>
      <c r="B25" s="51"/>
      <c r="C25" s="2">
        <v>230</v>
      </c>
      <c r="D25" s="2">
        <v>235</v>
      </c>
      <c r="E25" s="2">
        <f t="shared" si="0"/>
        <v>5</v>
      </c>
      <c r="F25" s="2">
        <v>3.1</v>
      </c>
      <c r="G25" s="2">
        <f t="shared" si="1"/>
        <v>15.5</v>
      </c>
      <c r="H25" s="2"/>
    </row>
    <row r="26" spans="1:8" ht="22.5" customHeight="1">
      <c r="A26" s="51"/>
      <c r="B26" s="5" t="s">
        <v>130</v>
      </c>
      <c r="C26" s="6"/>
      <c r="D26" s="6"/>
      <c r="E26" s="2">
        <f>E24+E25</f>
        <v>15</v>
      </c>
      <c r="F26" s="2">
        <v>3.1</v>
      </c>
      <c r="G26" s="2">
        <f>G24+G25</f>
        <v>46.5</v>
      </c>
      <c r="H26" s="2"/>
    </row>
    <row r="27" spans="1:8" ht="22.5" customHeight="1">
      <c r="A27" s="3">
        <v>8</v>
      </c>
      <c r="B27" s="33" t="s">
        <v>153</v>
      </c>
      <c r="C27" s="35">
        <v>97823</v>
      </c>
      <c r="D27" s="35">
        <v>98581</v>
      </c>
      <c r="E27" s="2">
        <f>D27-C27</f>
        <v>758</v>
      </c>
      <c r="F27" s="2">
        <v>3.1</v>
      </c>
      <c r="G27" s="2">
        <f>E27*F27</f>
        <v>2349.8</v>
      </c>
      <c r="H27" s="2"/>
    </row>
    <row r="28" spans="1:8" ht="22.5" customHeight="1">
      <c r="A28" s="62" t="s">
        <v>9</v>
      </c>
      <c r="B28" s="63"/>
      <c r="C28" s="2"/>
      <c r="D28" s="2"/>
      <c r="E28" s="2">
        <f>E7+E10+E13+E16+E20+E23+E26+E27</f>
        <v>988</v>
      </c>
      <c r="F28" s="2"/>
      <c r="G28" s="2">
        <f>G7+G10+G13+G16+G20+G23+G26+G27</f>
        <v>3062.8</v>
      </c>
      <c r="H28" s="2"/>
    </row>
    <row r="30" spans="1:7" ht="14.25">
      <c r="A30" t="s">
        <v>137</v>
      </c>
      <c r="G30" t="s">
        <v>138</v>
      </c>
    </row>
  </sheetData>
  <sheetProtection/>
  <mergeCells count="24">
    <mergeCell ref="A28:B28"/>
    <mergeCell ref="A24:A26"/>
    <mergeCell ref="B21:B22"/>
    <mergeCell ref="B24:B25"/>
    <mergeCell ref="A17:A20"/>
    <mergeCell ref="A21:A23"/>
    <mergeCell ref="B17:B19"/>
    <mergeCell ref="G3:G4"/>
    <mergeCell ref="B14:B15"/>
    <mergeCell ref="A14:A16"/>
    <mergeCell ref="A1:H1"/>
    <mergeCell ref="A2:H2"/>
    <mergeCell ref="A3:A4"/>
    <mergeCell ref="B3:B4"/>
    <mergeCell ref="C3:D3"/>
    <mergeCell ref="H3:H4"/>
    <mergeCell ref="E3:E4"/>
    <mergeCell ref="F3:F4"/>
    <mergeCell ref="B5:B6"/>
    <mergeCell ref="B11:B12"/>
    <mergeCell ref="A5:A7"/>
    <mergeCell ref="A11:A13"/>
    <mergeCell ref="B8:B9"/>
    <mergeCell ref="A8:A10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E14" sqref="E14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9"/>
      <c r="B1" s="59"/>
      <c r="C1" s="59"/>
      <c r="D1" s="59"/>
      <c r="E1" s="59"/>
      <c r="F1" s="59"/>
      <c r="G1" s="59"/>
      <c r="H1" s="59"/>
      <c r="I1" s="59"/>
    </row>
    <row r="2" spans="1:9" ht="20.25">
      <c r="A2" s="45" t="s">
        <v>191</v>
      </c>
      <c r="B2" s="45"/>
      <c r="C2" s="45"/>
      <c r="D2" s="45"/>
      <c r="E2" s="45"/>
      <c r="F2" s="45"/>
      <c r="G2" s="45"/>
      <c r="H2" s="45"/>
      <c r="I2" s="45"/>
    </row>
    <row r="3" spans="1:9" ht="14.25">
      <c r="A3" s="55" t="s">
        <v>0</v>
      </c>
      <c r="B3" s="55" t="s">
        <v>1</v>
      </c>
      <c r="C3" s="55" t="s">
        <v>72</v>
      </c>
      <c r="D3" s="60" t="s">
        <v>2</v>
      </c>
      <c r="E3" s="61"/>
      <c r="F3" s="55" t="s">
        <v>3</v>
      </c>
      <c r="G3" s="42" t="s">
        <v>31</v>
      </c>
      <c r="H3" s="42" t="s">
        <v>32</v>
      </c>
      <c r="I3" s="55" t="s">
        <v>145</v>
      </c>
    </row>
    <row r="4" spans="1:9" ht="14.25">
      <c r="A4" s="56"/>
      <c r="B4" s="56"/>
      <c r="C4" s="56"/>
      <c r="D4" s="2" t="s">
        <v>23</v>
      </c>
      <c r="E4" s="2" t="s">
        <v>24</v>
      </c>
      <c r="F4" s="56"/>
      <c r="G4" s="43"/>
      <c r="H4" s="43"/>
      <c r="I4" s="56"/>
    </row>
    <row r="5" spans="1:9" ht="28.5" customHeight="1">
      <c r="A5" s="1">
        <v>1</v>
      </c>
      <c r="B5" s="49" t="s">
        <v>148</v>
      </c>
      <c r="C5" s="3"/>
      <c r="D5" s="2">
        <v>57016</v>
      </c>
      <c r="E5" s="2">
        <v>57735</v>
      </c>
      <c r="F5" s="2">
        <f>E5-D5</f>
        <v>719</v>
      </c>
      <c r="G5" s="2">
        <v>0.54</v>
      </c>
      <c r="H5" s="2">
        <f>F5*G5</f>
        <v>388.26000000000005</v>
      </c>
      <c r="I5" s="2"/>
    </row>
    <row r="6" spans="1:9" ht="28.5" customHeight="1">
      <c r="A6" s="49">
        <v>2</v>
      </c>
      <c r="B6" s="51"/>
      <c r="C6" s="3"/>
      <c r="D6" s="2">
        <v>60808</v>
      </c>
      <c r="E6" s="2">
        <v>62784</v>
      </c>
      <c r="F6" s="2">
        <f>E6-D6</f>
        <v>1976</v>
      </c>
      <c r="G6" s="2">
        <v>0.54</v>
      </c>
      <c r="H6" s="2">
        <f aca="true" t="shared" si="0" ref="H6:H19">F6*G6</f>
        <v>1067.04</v>
      </c>
      <c r="I6" s="2"/>
    </row>
    <row r="7" spans="1:9" ht="28.5" customHeight="1">
      <c r="A7" s="51"/>
      <c r="B7" s="14" t="s">
        <v>36</v>
      </c>
      <c r="C7" s="3"/>
      <c r="D7" s="16"/>
      <c r="E7" s="16"/>
      <c r="F7" s="16">
        <f>F5+F6</f>
        <v>2695</v>
      </c>
      <c r="G7" s="2">
        <v>0.54</v>
      </c>
      <c r="H7" s="2">
        <f t="shared" si="0"/>
        <v>1455.3000000000002</v>
      </c>
      <c r="I7" s="2"/>
    </row>
    <row r="8" spans="1:9" ht="28.5" customHeight="1">
      <c r="A8" s="13">
        <v>3</v>
      </c>
      <c r="B8" s="13" t="s">
        <v>39</v>
      </c>
      <c r="C8" s="3"/>
      <c r="D8" s="13">
        <v>122232</v>
      </c>
      <c r="E8" s="13">
        <v>124445</v>
      </c>
      <c r="F8" s="16">
        <f>E8-D8</f>
        <v>2213</v>
      </c>
      <c r="G8" s="2">
        <v>0.54</v>
      </c>
      <c r="H8" s="2">
        <f t="shared" si="0"/>
        <v>1195.02</v>
      </c>
      <c r="I8" s="2"/>
    </row>
    <row r="9" spans="1:9" ht="28.5" customHeight="1">
      <c r="A9" s="2">
        <v>4</v>
      </c>
      <c r="B9" s="3" t="s">
        <v>149</v>
      </c>
      <c r="C9" s="3"/>
      <c r="D9" s="2">
        <v>11422</v>
      </c>
      <c r="E9" s="2">
        <v>11917</v>
      </c>
      <c r="F9" s="2">
        <f aca="true" t="shared" si="1" ref="F9:F15">E9-D9</f>
        <v>495</v>
      </c>
      <c r="G9" s="2">
        <v>0.54</v>
      </c>
      <c r="H9" s="2">
        <f t="shared" si="0"/>
        <v>267.3</v>
      </c>
      <c r="I9" s="2"/>
    </row>
    <row r="10" spans="1:9" ht="28.5" customHeight="1">
      <c r="A10" s="49">
        <v>5</v>
      </c>
      <c r="B10" s="49" t="s">
        <v>20</v>
      </c>
      <c r="C10" s="3"/>
      <c r="D10" s="2">
        <v>48200</v>
      </c>
      <c r="E10" s="2">
        <v>48859</v>
      </c>
      <c r="F10" s="2">
        <f t="shared" si="1"/>
        <v>659</v>
      </c>
      <c r="G10" s="2">
        <v>0.54</v>
      </c>
      <c r="H10" s="2">
        <f t="shared" si="0"/>
        <v>355.86</v>
      </c>
      <c r="I10" s="2"/>
    </row>
    <row r="11" spans="1:9" ht="28.5" customHeight="1">
      <c r="A11" s="50"/>
      <c r="B11" s="51"/>
      <c r="C11" s="3" t="s">
        <v>69</v>
      </c>
      <c r="D11" s="2">
        <v>2630</v>
      </c>
      <c r="E11" s="2">
        <v>2690</v>
      </c>
      <c r="F11" s="2">
        <f>(E11-D11)*30</f>
        <v>1800</v>
      </c>
      <c r="G11" s="2">
        <v>0.54</v>
      </c>
      <c r="H11" s="2">
        <f t="shared" si="0"/>
        <v>972.0000000000001</v>
      </c>
      <c r="I11" s="2"/>
    </row>
    <row r="12" spans="1:9" ht="28.5" customHeight="1">
      <c r="A12" s="51"/>
      <c r="B12" s="15" t="s">
        <v>36</v>
      </c>
      <c r="C12" s="3"/>
      <c r="D12" s="2"/>
      <c r="E12" s="2"/>
      <c r="F12" s="2">
        <f>F10+F11</f>
        <v>2459</v>
      </c>
      <c r="G12" s="2">
        <v>0.54</v>
      </c>
      <c r="H12" s="2">
        <f t="shared" si="0"/>
        <v>1327.8600000000001</v>
      </c>
      <c r="I12" s="2"/>
    </row>
    <row r="13" spans="1:9" ht="28.5" customHeight="1">
      <c r="A13" s="1">
        <v>6</v>
      </c>
      <c r="B13" s="3" t="s">
        <v>40</v>
      </c>
      <c r="C13" s="3"/>
      <c r="D13" s="2">
        <v>102280</v>
      </c>
      <c r="E13" s="2">
        <v>103831</v>
      </c>
      <c r="F13" s="2">
        <f t="shared" si="1"/>
        <v>1551</v>
      </c>
      <c r="G13" s="2">
        <v>0.54</v>
      </c>
      <c r="H13" s="2">
        <f t="shared" si="0"/>
        <v>837.5400000000001</v>
      </c>
      <c r="I13" s="2"/>
    </row>
    <row r="14" spans="1:9" ht="28.5" customHeight="1">
      <c r="A14" s="1">
        <v>7</v>
      </c>
      <c r="B14" s="3" t="s">
        <v>158</v>
      </c>
      <c r="C14" s="3"/>
      <c r="D14" s="2">
        <v>38863</v>
      </c>
      <c r="E14" s="2">
        <v>41080</v>
      </c>
      <c r="F14" s="2">
        <f t="shared" si="1"/>
        <v>2217</v>
      </c>
      <c r="G14" s="2">
        <v>0.54</v>
      </c>
      <c r="H14" s="2">
        <f t="shared" si="0"/>
        <v>1197.18</v>
      </c>
      <c r="I14" s="2"/>
    </row>
    <row r="15" spans="1:9" ht="28.5" customHeight="1">
      <c r="A15" s="13">
        <v>8</v>
      </c>
      <c r="B15" s="13" t="s">
        <v>41</v>
      </c>
      <c r="C15" s="3"/>
      <c r="D15" s="16">
        <v>19783</v>
      </c>
      <c r="E15" s="16">
        <v>20383</v>
      </c>
      <c r="F15" s="16">
        <f t="shared" si="1"/>
        <v>600</v>
      </c>
      <c r="G15" s="2">
        <v>0.54</v>
      </c>
      <c r="H15" s="2">
        <f t="shared" si="0"/>
        <v>324</v>
      </c>
      <c r="I15" s="2"/>
    </row>
    <row r="16" spans="1:9" ht="28.5" customHeight="1">
      <c r="A16" s="2">
        <v>9</v>
      </c>
      <c r="B16" s="7" t="s">
        <v>42</v>
      </c>
      <c r="C16" s="7"/>
      <c r="D16" s="2">
        <v>942</v>
      </c>
      <c r="E16" s="2">
        <v>1321</v>
      </c>
      <c r="F16" s="2">
        <f>E16-D16</f>
        <v>379</v>
      </c>
      <c r="G16" s="2">
        <v>0.54</v>
      </c>
      <c r="H16" s="2">
        <f t="shared" si="0"/>
        <v>204.66000000000003</v>
      </c>
      <c r="I16" s="2"/>
    </row>
    <row r="17" spans="1:9" ht="28.5" customHeight="1">
      <c r="A17" s="1">
        <v>10</v>
      </c>
      <c r="B17" s="3" t="s">
        <v>43</v>
      </c>
      <c r="C17" s="7"/>
      <c r="D17" s="2">
        <v>59320</v>
      </c>
      <c r="E17" s="2">
        <v>60754</v>
      </c>
      <c r="F17" s="2">
        <f>E17-D17</f>
        <v>1434</v>
      </c>
      <c r="G17" s="2">
        <v>0.54</v>
      </c>
      <c r="H17" s="2">
        <f t="shared" si="0"/>
        <v>774.36</v>
      </c>
      <c r="I17" s="2"/>
    </row>
    <row r="18" spans="1:9" ht="28.5" customHeight="1">
      <c r="A18" s="1">
        <v>11</v>
      </c>
      <c r="B18" s="9" t="s">
        <v>44</v>
      </c>
      <c r="C18" s="9"/>
      <c r="D18" s="2">
        <v>96345</v>
      </c>
      <c r="E18" s="2">
        <v>98745</v>
      </c>
      <c r="F18" s="2">
        <f>E18-D18</f>
        <v>2400</v>
      </c>
      <c r="G18" s="2">
        <v>0.54</v>
      </c>
      <c r="H18" s="2">
        <f t="shared" si="0"/>
        <v>1296</v>
      </c>
      <c r="I18" s="2"/>
    </row>
    <row r="19" spans="1:9" ht="28.5" customHeight="1">
      <c r="A19" s="1">
        <v>12</v>
      </c>
      <c r="B19" s="7" t="s">
        <v>27</v>
      </c>
      <c r="C19" s="7"/>
      <c r="D19" s="2">
        <v>153877</v>
      </c>
      <c r="E19" s="2">
        <v>156339</v>
      </c>
      <c r="F19" s="2">
        <f>E19-D19</f>
        <v>2462</v>
      </c>
      <c r="G19" s="2">
        <v>0.54</v>
      </c>
      <c r="H19" s="2">
        <f t="shared" si="0"/>
        <v>1329.48</v>
      </c>
      <c r="I19" s="7"/>
    </row>
    <row r="20" spans="1:9" ht="28.5" customHeight="1">
      <c r="A20" s="7"/>
      <c r="B20" s="7" t="s">
        <v>26</v>
      </c>
      <c r="C20" s="7"/>
      <c r="D20" s="7"/>
      <c r="E20" s="7"/>
      <c r="F20" s="2">
        <f>F7+F8+F9+F12+F13+F14+F15+F16+F17+F18+F19</f>
        <v>18905</v>
      </c>
      <c r="G20" s="2"/>
      <c r="H20" s="2">
        <f>H7+H8+H9+H12+H13+H14+H15+H16+H17+H18+H19</f>
        <v>10208.7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26" t="s">
        <v>137</v>
      </c>
      <c r="H23" t="s">
        <v>138</v>
      </c>
    </row>
  </sheetData>
  <sheetProtection/>
  <mergeCells count="14">
    <mergeCell ref="B5:B6"/>
    <mergeCell ref="G3:G4"/>
    <mergeCell ref="H3:H4"/>
    <mergeCell ref="A10:A12"/>
    <mergeCell ref="A6:A7"/>
    <mergeCell ref="B10:B11"/>
    <mergeCell ref="C3:C4"/>
    <mergeCell ref="A1:I1"/>
    <mergeCell ref="A2:I2"/>
    <mergeCell ref="A3:A4"/>
    <mergeCell ref="B3:B4"/>
    <mergeCell ref="D3:E3"/>
    <mergeCell ref="F3:F4"/>
    <mergeCell ref="I3:I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9"/>
      <c r="B1" s="59"/>
      <c r="C1" s="59"/>
      <c r="D1" s="59"/>
      <c r="E1" s="59"/>
      <c r="F1" s="59"/>
      <c r="G1" s="59"/>
      <c r="H1" s="59"/>
      <c r="I1" s="59"/>
    </row>
    <row r="2" spans="1:9" ht="20.25">
      <c r="A2" s="45" t="s">
        <v>191</v>
      </c>
      <c r="B2" s="45"/>
      <c r="C2" s="45"/>
      <c r="D2" s="45"/>
      <c r="E2" s="45"/>
      <c r="F2" s="45"/>
      <c r="G2" s="45"/>
      <c r="H2" s="45"/>
      <c r="I2" s="45"/>
    </row>
    <row r="3" spans="1:9" ht="14.25">
      <c r="A3" s="55" t="s">
        <v>0</v>
      </c>
      <c r="B3" s="55" t="s">
        <v>1</v>
      </c>
      <c r="C3" s="23"/>
      <c r="D3" s="60" t="s">
        <v>4</v>
      </c>
      <c r="E3" s="61"/>
      <c r="F3" s="42" t="s">
        <v>30</v>
      </c>
      <c r="G3" s="42" t="s">
        <v>31</v>
      </c>
      <c r="H3" s="42" t="s">
        <v>38</v>
      </c>
      <c r="I3" s="55" t="s">
        <v>145</v>
      </c>
    </row>
    <row r="4" spans="1:9" ht="14.25">
      <c r="A4" s="56"/>
      <c r="B4" s="56"/>
      <c r="C4" s="1"/>
      <c r="D4" s="2" t="s">
        <v>12</v>
      </c>
      <c r="E4" s="2" t="s">
        <v>13</v>
      </c>
      <c r="F4" s="43"/>
      <c r="G4" s="43"/>
      <c r="H4" s="43"/>
      <c r="I4" s="56"/>
    </row>
    <row r="5" spans="1:9" ht="24.75" customHeight="1">
      <c r="A5" s="49">
        <v>1</v>
      </c>
      <c r="B5" s="49" t="s">
        <v>148</v>
      </c>
      <c r="C5" s="3" t="s">
        <v>56</v>
      </c>
      <c r="D5" s="2">
        <v>2612</v>
      </c>
      <c r="E5" s="2">
        <v>2647</v>
      </c>
      <c r="F5" s="2">
        <f>E5-D5</f>
        <v>35</v>
      </c>
      <c r="G5" s="2">
        <v>3.1</v>
      </c>
      <c r="H5" s="2">
        <f>F5*G5</f>
        <v>108.5</v>
      </c>
      <c r="I5" s="2"/>
    </row>
    <row r="6" spans="1:9" ht="24.75" customHeight="1">
      <c r="A6" s="51"/>
      <c r="B6" s="51"/>
      <c r="C6" s="3" t="s">
        <v>57</v>
      </c>
      <c r="D6" s="2"/>
      <c r="E6" s="2"/>
      <c r="F6" s="2"/>
      <c r="G6" s="2"/>
      <c r="H6" s="2"/>
      <c r="I6" s="2"/>
    </row>
    <row r="7" spans="1:9" ht="24.75" customHeight="1">
      <c r="A7" s="49">
        <v>2</v>
      </c>
      <c r="B7" s="49" t="s">
        <v>39</v>
      </c>
      <c r="C7" s="3" t="s">
        <v>56</v>
      </c>
      <c r="D7" s="2">
        <v>1556</v>
      </c>
      <c r="E7" s="2">
        <v>1587</v>
      </c>
      <c r="F7" s="2">
        <f aca="true" t="shared" si="0" ref="F7:F24">E7-D7</f>
        <v>31</v>
      </c>
      <c r="G7" s="2">
        <v>3.1</v>
      </c>
      <c r="H7" s="2">
        <f aca="true" t="shared" si="1" ref="H7:H24">F7*G7</f>
        <v>96.10000000000001</v>
      </c>
      <c r="I7" s="2"/>
    </row>
    <row r="8" spans="1:9" ht="22.5" customHeight="1">
      <c r="A8" s="51"/>
      <c r="B8" s="51"/>
      <c r="C8" s="3" t="s">
        <v>57</v>
      </c>
      <c r="D8" s="2">
        <v>4486</v>
      </c>
      <c r="E8" s="2">
        <v>4556</v>
      </c>
      <c r="F8" s="2">
        <f t="shared" si="0"/>
        <v>70</v>
      </c>
      <c r="G8" s="2">
        <v>3.1</v>
      </c>
      <c r="H8" s="2">
        <f t="shared" si="1"/>
        <v>217</v>
      </c>
      <c r="I8" s="2"/>
    </row>
    <row r="9" spans="1:9" ht="23.25" customHeight="1">
      <c r="A9" s="49">
        <v>3</v>
      </c>
      <c r="B9" s="49" t="s">
        <v>150</v>
      </c>
      <c r="C9" s="3" t="s">
        <v>56</v>
      </c>
      <c r="D9" s="2">
        <v>2258</v>
      </c>
      <c r="E9" s="2">
        <v>2292</v>
      </c>
      <c r="F9" s="2">
        <f t="shared" si="0"/>
        <v>34</v>
      </c>
      <c r="G9" s="2">
        <v>3.1</v>
      </c>
      <c r="H9" s="2">
        <f t="shared" si="1"/>
        <v>105.4</v>
      </c>
      <c r="I9" s="2"/>
    </row>
    <row r="10" spans="1:9" ht="24" customHeight="1">
      <c r="A10" s="51"/>
      <c r="B10" s="51"/>
      <c r="C10" s="3" t="s">
        <v>57</v>
      </c>
      <c r="D10" s="2">
        <v>170</v>
      </c>
      <c r="E10" s="2">
        <v>215</v>
      </c>
      <c r="F10" s="2">
        <f t="shared" si="0"/>
        <v>45</v>
      </c>
      <c r="G10" s="2">
        <v>3.1</v>
      </c>
      <c r="H10" s="2">
        <f t="shared" si="1"/>
        <v>139.5</v>
      </c>
      <c r="I10" s="2"/>
    </row>
    <row r="11" spans="1:9" ht="28.5" customHeight="1">
      <c r="A11" s="49">
        <v>4</v>
      </c>
      <c r="B11" s="49" t="s">
        <v>20</v>
      </c>
      <c r="C11" s="3" t="s">
        <v>56</v>
      </c>
      <c r="D11" s="2">
        <v>4647</v>
      </c>
      <c r="E11" s="2">
        <v>4723</v>
      </c>
      <c r="F11" s="2">
        <f t="shared" si="0"/>
        <v>76</v>
      </c>
      <c r="G11" s="2">
        <v>3.1</v>
      </c>
      <c r="H11" s="2">
        <f t="shared" si="1"/>
        <v>235.6</v>
      </c>
      <c r="I11" s="2"/>
    </row>
    <row r="12" spans="1:9" ht="24" customHeight="1">
      <c r="A12" s="51"/>
      <c r="B12" s="51"/>
      <c r="C12" s="3" t="s">
        <v>57</v>
      </c>
      <c r="D12" s="2">
        <v>825</v>
      </c>
      <c r="E12" s="2">
        <v>871</v>
      </c>
      <c r="F12" s="2">
        <f t="shared" si="0"/>
        <v>46</v>
      </c>
      <c r="G12" s="2">
        <v>3.1</v>
      </c>
      <c r="H12" s="2">
        <f t="shared" si="1"/>
        <v>142.6</v>
      </c>
      <c r="I12" s="2"/>
    </row>
    <row r="13" spans="1:9" ht="26.25" customHeight="1">
      <c r="A13" s="49">
        <v>5</v>
      </c>
      <c r="B13" s="49" t="s">
        <v>51</v>
      </c>
      <c r="C13" s="3" t="s">
        <v>56</v>
      </c>
      <c r="D13" s="2">
        <v>1006</v>
      </c>
      <c r="E13" s="2">
        <v>1016</v>
      </c>
      <c r="F13" s="2">
        <f t="shared" si="0"/>
        <v>10</v>
      </c>
      <c r="G13" s="2">
        <v>3.1</v>
      </c>
      <c r="H13" s="2">
        <f t="shared" si="1"/>
        <v>31</v>
      </c>
      <c r="I13" s="2"/>
    </row>
    <row r="14" spans="1:9" ht="24.75" customHeight="1">
      <c r="A14" s="51"/>
      <c r="B14" s="51"/>
      <c r="C14" s="3" t="s">
        <v>57</v>
      </c>
      <c r="D14" s="2"/>
      <c r="E14" s="2"/>
      <c r="F14" s="2"/>
      <c r="G14" s="2"/>
      <c r="H14" s="2"/>
      <c r="I14" s="2"/>
    </row>
    <row r="15" spans="1:9" ht="25.5" customHeight="1">
      <c r="A15" s="49">
        <v>6</v>
      </c>
      <c r="B15" s="49" t="s">
        <v>159</v>
      </c>
      <c r="C15" s="3" t="s">
        <v>56</v>
      </c>
      <c r="D15" s="2">
        <v>3217</v>
      </c>
      <c r="E15" s="2">
        <v>3247</v>
      </c>
      <c r="F15" s="2">
        <f t="shared" si="0"/>
        <v>30</v>
      </c>
      <c r="G15" s="2">
        <v>3.1</v>
      </c>
      <c r="H15" s="2">
        <f t="shared" si="1"/>
        <v>93</v>
      </c>
      <c r="I15" s="2"/>
    </row>
    <row r="16" spans="1:9" ht="26.25" customHeight="1">
      <c r="A16" s="51"/>
      <c r="B16" s="51"/>
      <c r="C16" s="3" t="s">
        <v>57</v>
      </c>
      <c r="D16" s="2">
        <v>190</v>
      </c>
      <c r="E16" s="2">
        <v>203</v>
      </c>
      <c r="F16" s="2">
        <f t="shared" si="0"/>
        <v>13</v>
      </c>
      <c r="G16" s="2">
        <v>3.1</v>
      </c>
      <c r="H16" s="2">
        <f t="shared" si="1"/>
        <v>40.300000000000004</v>
      </c>
      <c r="I16" s="2"/>
    </row>
    <row r="17" spans="1:9" ht="25.5" customHeight="1">
      <c r="A17" s="49">
        <v>7</v>
      </c>
      <c r="B17" s="49" t="s">
        <v>52</v>
      </c>
      <c r="C17" s="3" t="s">
        <v>56</v>
      </c>
      <c r="D17" s="2">
        <v>88</v>
      </c>
      <c r="E17" s="2">
        <v>98</v>
      </c>
      <c r="F17" s="2">
        <f t="shared" si="0"/>
        <v>10</v>
      </c>
      <c r="G17" s="2">
        <v>3.1</v>
      </c>
      <c r="H17" s="2">
        <f t="shared" si="1"/>
        <v>31</v>
      </c>
      <c r="I17" s="2"/>
    </row>
    <row r="18" spans="1:9" ht="24.75" customHeight="1">
      <c r="A18" s="51"/>
      <c r="B18" s="51"/>
      <c r="C18" s="3" t="s">
        <v>57</v>
      </c>
      <c r="D18" s="2">
        <v>4333</v>
      </c>
      <c r="E18" s="2">
        <v>4422</v>
      </c>
      <c r="F18" s="2">
        <f t="shared" si="0"/>
        <v>89</v>
      </c>
      <c r="G18" s="2">
        <v>3.1</v>
      </c>
      <c r="H18" s="2">
        <f t="shared" si="1"/>
        <v>275.90000000000003</v>
      </c>
      <c r="I18" s="2"/>
    </row>
    <row r="19" spans="1:9" ht="25.5" customHeight="1">
      <c r="A19" s="49">
        <v>8</v>
      </c>
      <c r="B19" s="49" t="s">
        <v>53</v>
      </c>
      <c r="C19" s="3" t="s">
        <v>56</v>
      </c>
      <c r="D19" s="2">
        <v>3544</v>
      </c>
      <c r="E19" s="2">
        <v>3573</v>
      </c>
      <c r="F19" s="2">
        <f t="shared" si="0"/>
        <v>29</v>
      </c>
      <c r="G19" s="2">
        <v>3.1</v>
      </c>
      <c r="H19" s="2">
        <f>F19*G20</f>
        <v>89.9</v>
      </c>
      <c r="I19" s="2"/>
    </row>
    <row r="20" spans="1:9" ht="24" customHeight="1">
      <c r="A20" s="51"/>
      <c r="B20" s="51"/>
      <c r="C20" s="3" t="s">
        <v>57</v>
      </c>
      <c r="D20" s="2">
        <v>12</v>
      </c>
      <c r="E20" s="2">
        <v>20</v>
      </c>
      <c r="F20" s="2">
        <f t="shared" si="0"/>
        <v>8</v>
      </c>
      <c r="G20" s="2">
        <v>3.1</v>
      </c>
      <c r="H20" s="2">
        <f>F20*G21</f>
        <v>24.8</v>
      </c>
      <c r="I20" s="2"/>
    </row>
    <row r="21" spans="1:9" ht="26.25" customHeight="1">
      <c r="A21" s="49">
        <v>9</v>
      </c>
      <c r="B21" s="49" t="s">
        <v>54</v>
      </c>
      <c r="C21" s="3" t="s">
        <v>56</v>
      </c>
      <c r="D21" s="2">
        <v>3365</v>
      </c>
      <c r="E21" s="2">
        <v>3470</v>
      </c>
      <c r="F21" s="2">
        <f t="shared" si="0"/>
        <v>105</v>
      </c>
      <c r="G21" s="2">
        <v>3.1</v>
      </c>
      <c r="H21" s="2">
        <f t="shared" si="1"/>
        <v>325.5</v>
      </c>
      <c r="I21" s="2"/>
    </row>
    <row r="22" spans="1:9" ht="24.75" customHeight="1">
      <c r="A22" s="51"/>
      <c r="B22" s="51"/>
      <c r="C22" s="3" t="s">
        <v>62</v>
      </c>
      <c r="D22" s="2">
        <v>627</v>
      </c>
      <c r="E22" s="2">
        <v>683</v>
      </c>
      <c r="F22" s="2">
        <f t="shared" si="0"/>
        <v>56</v>
      </c>
      <c r="G22" s="2">
        <v>3.1</v>
      </c>
      <c r="H22" s="2">
        <f t="shared" si="1"/>
        <v>173.6</v>
      </c>
      <c r="I22" s="2"/>
    </row>
    <row r="23" spans="1:9" ht="24.75" customHeight="1">
      <c r="A23" s="49">
        <v>10</v>
      </c>
      <c r="B23" s="49" t="s">
        <v>55</v>
      </c>
      <c r="C23" s="3" t="s">
        <v>63</v>
      </c>
      <c r="D23" s="2">
        <v>3772</v>
      </c>
      <c r="E23" s="2">
        <v>3853</v>
      </c>
      <c r="F23" s="2">
        <f t="shared" si="0"/>
        <v>81</v>
      </c>
      <c r="G23" s="2">
        <v>3.1</v>
      </c>
      <c r="H23" s="2">
        <f t="shared" si="1"/>
        <v>251.1</v>
      </c>
      <c r="I23" s="2"/>
    </row>
    <row r="24" spans="1:9" ht="24" customHeight="1">
      <c r="A24" s="51"/>
      <c r="B24" s="51"/>
      <c r="C24" s="3" t="s">
        <v>64</v>
      </c>
      <c r="D24" s="3">
        <v>466</v>
      </c>
      <c r="E24" s="3">
        <v>522</v>
      </c>
      <c r="F24" s="2">
        <f t="shared" si="0"/>
        <v>56</v>
      </c>
      <c r="G24" s="2">
        <v>3.1</v>
      </c>
      <c r="H24" s="2">
        <f t="shared" si="1"/>
        <v>173.6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824</v>
      </c>
      <c r="G25" s="2"/>
      <c r="H25" s="2">
        <f>SUM(H5:H24)</f>
        <v>2554.4</v>
      </c>
      <c r="I25" s="2"/>
    </row>
    <row r="27" spans="2:3" ht="14.25">
      <c r="B27" s="11"/>
      <c r="C27" s="11"/>
    </row>
    <row r="28" spans="2:8" ht="14.25">
      <c r="B28" t="s">
        <v>137</v>
      </c>
      <c r="H28" t="s">
        <v>138</v>
      </c>
    </row>
  </sheetData>
  <sheetProtection/>
  <mergeCells count="29"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1:I1"/>
    <mergeCell ref="A2:I2"/>
    <mergeCell ref="A3:A4"/>
    <mergeCell ref="B3:B4"/>
    <mergeCell ref="D3:E3"/>
    <mergeCell ref="I3:I4"/>
    <mergeCell ref="F3:F4"/>
    <mergeCell ref="G3:G4"/>
    <mergeCell ref="H3:H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1" t="s">
        <v>192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75</v>
      </c>
      <c r="B2" s="3" t="s">
        <v>76</v>
      </c>
      <c r="C2" s="7" t="s">
        <v>77</v>
      </c>
      <c r="D2" s="7" t="s">
        <v>78</v>
      </c>
      <c r="E2" s="7" t="s">
        <v>79</v>
      </c>
      <c r="F2" s="3" t="s">
        <v>80</v>
      </c>
      <c r="G2" s="3" t="s">
        <v>81</v>
      </c>
      <c r="H2" s="3" t="s">
        <v>146</v>
      </c>
    </row>
    <row r="3" spans="1:8" ht="30" customHeight="1">
      <c r="A3" s="3">
        <v>1</v>
      </c>
      <c r="B3" s="3" t="s">
        <v>82</v>
      </c>
      <c r="C3" s="3">
        <v>33030</v>
      </c>
      <c r="D3" s="3">
        <v>34118</v>
      </c>
      <c r="E3" s="3">
        <f aca="true" t="shared" si="0" ref="E3:E16">D3-C3</f>
        <v>1088</v>
      </c>
      <c r="F3" s="3">
        <v>0.54</v>
      </c>
      <c r="G3" s="3">
        <f aca="true" t="shared" si="1" ref="G3:G12">E3*F3</f>
        <v>587.52</v>
      </c>
      <c r="H3" s="3"/>
    </row>
    <row r="4" spans="1:8" ht="30" customHeight="1">
      <c r="A4" s="3">
        <v>2</v>
      </c>
      <c r="B4" s="3" t="s">
        <v>83</v>
      </c>
      <c r="C4" s="3">
        <v>18307</v>
      </c>
      <c r="D4" s="3">
        <v>18816</v>
      </c>
      <c r="E4" s="3">
        <f t="shared" si="0"/>
        <v>509</v>
      </c>
      <c r="F4" s="3">
        <v>0.54</v>
      </c>
      <c r="G4" s="3">
        <f t="shared" si="1"/>
        <v>274.86</v>
      </c>
      <c r="H4" s="3"/>
    </row>
    <row r="5" spans="1:8" ht="30" customHeight="1">
      <c r="A5" s="3">
        <v>3</v>
      </c>
      <c r="B5" s="3" t="s">
        <v>84</v>
      </c>
      <c r="C5" s="3">
        <v>36225</v>
      </c>
      <c r="D5" s="3">
        <v>36799</v>
      </c>
      <c r="E5" s="3">
        <f t="shared" si="0"/>
        <v>574</v>
      </c>
      <c r="F5" s="3">
        <v>0.54</v>
      </c>
      <c r="G5" s="3">
        <f t="shared" si="1"/>
        <v>309.96000000000004</v>
      </c>
      <c r="H5" s="3"/>
    </row>
    <row r="6" spans="1:8" ht="30" customHeight="1">
      <c r="A6" s="3">
        <v>4</v>
      </c>
      <c r="B6" s="3" t="s">
        <v>151</v>
      </c>
      <c r="C6" s="3">
        <v>6806</v>
      </c>
      <c r="D6" s="3">
        <v>7124</v>
      </c>
      <c r="E6" s="3">
        <f t="shared" si="0"/>
        <v>318</v>
      </c>
      <c r="F6" s="3">
        <v>0.54</v>
      </c>
      <c r="G6" s="3">
        <f t="shared" si="1"/>
        <v>171.72</v>
      </c>
      <c r="H6" s="3"/>
    </row>
    <row r="7" spans="1:8" ht="30" customHeight="1">
      <c r="A7" s="3">
        <v>5</v>
      </c>
      <c r="B7" s="3" t="s">
        <v>131</v>
      </c>
      <c r="C7" s="3">
        <v>48847</v>
      </c>
      <c r="D7" s="3">
        <v>49719</v>
      </c>
      <c r="E7" s="3">
        <f t="shared" si="0"/>
        <v>872</v>
      </c>
      <c r="F7" s="3">
        <v>0.54</v>
      </c>
      <c r="G7" s="3">
        <f t="shared" si="1"/>
        <v>470.88000000000005</v>
      </c>
      <c r="H7" s="3"/>
    </row>
    <row r="8" spans="1:8" ht="30" customHeight="1">
      <c r="A8" s="3">
        <v>6</v>
      </c>
      <c r="B8" s="12" t="s">
        <v>66</v>
      </c>
      <c r="C8" s="3">
        <v>21739</v>
      </c>
      <c r="D8" s="3">
        <v>22134</v>
      </c>
      <c r="E8" s="3">
        <f t="shared" si="0"/>
        <v>395</v>
      </c>
      <c r="F8" s="3">
        <v>0.54</v>
      </c>
      <c r="G8" s="3">
        <f t="shared" si="1"/>
        <v>213.3</v>
      </c>
      <c r="H8" s="3"/>
    </row>
    <row r="9" spans="1:8" ht="30" customHeight="1">
      <c r="A9" s="3">
        <v>7</v>
      </c>
      <c r="B9" s="12" t="s">
        <v>67</v>
      </c>
      <c r="C9" s="3">
        <v>13980</v>
      </c>
      <c r="D9" s="3">
        <v>14405</v>
      </c>
      <c r="E9" s="3">
        <f t="shared" si="0"/>
        <v>425</v>
      </c>
      <c r="F9" s="3">
        <v>0.54</v>
      </c>
      <c r="G9" s="3">
        <f t="shared" si="1"/>
        <v>229.50000000000003</v>
      </c>
      <c r="H9" s="3"/>
    </row>
    <row r="10" spans="1:8" ht="30" customHeight="1">
      <c r="A10" s="3">
        <v>8</v>
      </c>
      <c r="B10" s="3" t="s">
        <v>96</v>
      </c>
      <c r="C10" s="3">
        <v>16696</v>
      </c>
      <c r="D10" s="3">
        <v>16696</v>
      </c>
      <c r="E10" s="3">
        <f t="shared" si="0"/>
        <v>0</v>
      </c>
      <c r="F10" s="3">
        <v>0.54</v>
      </c>
      <c r="G10" s="3">
        <f t="shared" si="1"/>
        <v>0</v>
      </c>
      <c r="H10" s="3"/>
    </row>
    <row r="11" spans="1:8" ht="30" customHeight="1">
      <c r="A11" s="3">
        <v>9</v>
      </c>
      <c r="B11" s="36" t="s">
        <v>161</v>
      </c>
      <c r="C11" s="3">
        <v>1863</v>
      </c>
      <c r="D11" s="3">
        <v>2031</v>
      </c>
      <c r="E11" s="3">
        <f t="shared" si="0"/>
        <v>168</v>
      </c>
      <c r="F11" s="3">
        <v>0.54</v>
      </c>
      <c r="G11" s="3">
        <f t="shared" si="1"/>
        <v>90.72</v>
      </c>
      <c r="H11" s="3"/>
    </row>
    <row r="12" spans="1:8" ht="30" customHeight="1">
      <c r="A12" s="3">
        <v>10</v>
      </c>
      <c r="B12" s="36" t="s">
        <v>162</v>
      </c>
      <c r="C12" s="3">
        <v>1489</v>
      </c>
      <c r="D12" s="3">
        <v>1672</v>
      </c>
      <c r="E12" s="3">
        <f t="shared" si="0"/>
        <v>183</v>
      </c>
      <c r="F12" s="3">
        <v>0.54</v>
      </c>
      <c r="G12" s="3">
        <f t="shared" si="1"/>
        <v>98.82000000000001</v>
      </c>
      <c r="H12" s="3"/>
    </row>
    <row r="13" spans="1:8" ht="30" customHeight="1">
      <c r="A13" s="3">
        <v>11</v>
      </c>
      <c r="B13" s="36" t="s">
        <v>163</v>
      </c>
      <c r="C13" s="3">
        <v>1970</v>
      </c>
      <c r="D13" s="3">
        <v>2175</v>
      </c>
      <c r="E13" s="3">
        <f t="shared" si="0"/>
        <v>205</v>
      </c>
      <c r="F13" s="3">
        <v>0.54</v>
      </c>
      <c r="G13" s="3">
        <f>E13*F13</f>
        <v>110.7</v>
      </c>
      <c r="H13" s="3"/>
    </row>
    <row r="14" spans="1:8" ht="30" customHeight="1">
      <c r="A14" s="3">
        <v>12</v>
      </c>
      <c r="B14" s="3" t="s">
        <v>168</v>
      </c>
      <c r="C14" s="3">
        <v>952</v>
      </c>
      <c r="D14" s="3">
        <v>1009</v>
      </c>
      <c r="E14" s="3">
        <f>(D14-C14)*100</f>
        <v>5700</v>
      </c>
      <c r="F14" s="3">
        <v>0.54</v>
      </c>
      <c r="G14" s="3">
        <f>E14*F14</f>
        <v>3078</v>
      </c>
      <c r="H14" s="3" t="s">
        <v>169</v>
      </c>
    </row>
    <row r="15" spans="1:8" ht="30" customHeight="1">
      <c r="A15" s="3">
        <v>13</v>
      </c>
      <c r="B15" s="5" t="s">
        <v>105</v>
      </c>
      <c r="C15" s="3">
        <v>23525</v>
      </c>
      <c r="D15" s="3">
        <v>24073</v>
      </c>
      <c r="E15" s="3">
        <f t="shared" si="0"/>
        <v>548</v>
      </c>
      <c r="F15" s="3">
        <v>0.54</v>
      </c>
      <c r="G15" s="3">
        <f>E15*F15</f>
        <v>295.92</v>
      </c>
      <c r="H15" s="3"/>
    </row>
    <row r="16" spans="1:8" ht="30" customHeight="1">
      <c r="A16" s="3">
        <v>14</v>
      </c>
      <c r="B16" s="38" t="s">
        <v>183</v>
      </c>
      <c r="C16" s="3">
        <v>8271</v>
      </c>
      <c r="D16" s="3">
        <v>11459</v>
      </c>
      <c r="E16" s="3">
        <f t="shared" si="0"/>
        <v>3188</v>
      </c>
      <c r="F16" s="3">
        <v>0.54</v>
      </c>
      <c r="G16" s="3">
        <f>E16*F16</f>
        <v>1721.5200000000002</v>
      </c>
      <c r="H16" s="3"/>
    </row>
    <row r="17" spans="1:8" ht="30" customHeight="1">
      <c r="A17" s="3">
        <v>15</v>
      </c>
      <c r="B17" s="3"/>
      <c r="C17" s="3"/>
      <c r="D17" s="3"/>
      <c r="E17" s="3"/>
      <c r="F17" s="3"/>
      <c r="G17" s="3"/>
      <c r="H17" s="3"/>
    </row>
    <row r="18" spans="1:8" ht="30" customHeight="1">
      <c r="A18" s="3">
        <v>16</v>
      </c>
      <c r="B18" s="3" t="s">
        <v>85</v>
      </c>
      <c r="C18" s="3"/>
      <c r="D18" s="3"/>
      <c r="E18" s="3">
        <f>SUM(E3:E17)</f>
        <v>14173</v>
      </c>
      <c r="F18" s="3"/>
      <c r="G18" s="3">
        <f>SUM(G3:G17)</f>
        <v>7653.42</v>
      </c>
      <c r="H18" s="3"/>
    </row>
    <row r="20" ht="14.25">
      <c r="A20" t="s">
        <v>74</v>
      </c>
    </row>
    <row r="21" spans="2:7" ht="14.25">
      <c r="B21" t="s">
        <v>137</v>
      </c>
      <c r="G21" t="s">
        <v>138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1" t="s">
        <v>193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86</v>
      </c>
      <c r="B2" s="3" t="s">
        <v>87</v>
      </c>
      <c r="C2" s="7" t="s">
        <v>88</v>
      </c>
      <c r="D2" s="7" t="s">
        <v>89</v>
      </c>
      <c r="E2" s="7" t="s">
        <v>90</v>
      </c>
      <c r="F2" s="3" t="s">
        <v>91</v>
      </c>
      <c r="G2" s="3" t="s">
        <v>92</v>
      </c>
      <c r="H2" s="3" t="s">
        <v>145</v>
      </c>
    </row>
    <row r="3" spans="1:8" ht="30" customHeight="1">
      <c r="A3" s="3">
        <v>1</v>
      </c>
      <c r="B3" s="3" t="s">
        <v>93</v>
      </c>
      <c r="C3" s="3">
        <v>31659</v>
      </c>
      <c r="D3" s="3">
        <v>32333</v>
      </c>
      <c r="E3" s="3">
        <f>D3-C3</f>
        <v>674</v>
      </c>
      <c r="F3" s="3">
        <v>0.54</v>
      </c>
      <c r="G3" s="3">
        <f>E3*F3</f>
        <v>363.96000000000004</v>
      </c>
      <c r="H3" s="3"/>
    </row>
    <row r="4" spans="1:8" ht="30" customHeight="1">
      <c r="A4" s="3">
        <v>2</v>
      </c>
      <c r="B4" s="3" t="s">
        <v>94</v>
      </c>
      <c r="C4" s="3">
        <v>68833</v>
      </c>
      <c r="D4" s="3">
        <v>70177</v>
      </c>
      <c r="E4" s="3">
        <f aca="true" t="shared" si="0" ref="E4:E16">D4-C4</f>
        <v>1344</v>
      </c>
      <c r="F4" s="3">
        <v>0.54</v>
      </c>
      <c r="G4" s="3">
        <f aca="true" t="shared" si="1" ref="G4:G19">E4*F4</f>
        <v>725.76</v>
      </c>
      <c r="H4" s="3"/>
    </row>
    <row r="5" spans="1:8" ht="30" customHeight="1">
      <c r="A5" s="3">
        <v>3</v>
      </c>
      <c r="B5" s="3" t="s">
        <v>95</v>
      </c>
      <c r="C5" s="3">
        <v>32277</v>
      </c>
      <c r="D5" s="3">
        <v>33166</v>
      </c>
      <c r="E5" s="3">
        <f t="shared" si="0"/>
        <v>889</v>
      </c>
      <c r="F5" s="3">
        <v>0.54</v>
      </c>
      <c r="G5" s="3">
        <f t="shared" si="1"/>
        <v>480.06000000000006</v>
      </c>
      <c r="H5" s="3"/>
    </row>
    <row r="6" spans="1:8" ht="30" customHeight="1">
      <c r="A6" s="3">
        <v>4</v>
      </c>
      <c r="B6" s="3" t="s">
        <v>128</v>
      </c>
      <c r="C6" s="3">
        <v>58745</v>
      </c>
      <c r="D6" s="3">
        <v>60223</v>
      </c>
      <c r="E6" s="3">
        <f t="shared" si="0"/>
        <v>1478</v>
      </c>
      <c r="F6" s="3">
        <v>0.54</v>
      </c>
      <c r="G6" s="3">
        <f t="shared" si="1"/>
        <v>798.12</v>
      </c>
      <c r="H6" s="3"/>
    </row>
    <row r="7" spans="1:8" ht="30" customHeight="1">
      <c r="A7" s="3">
        <v>5</v>
      </c>
      <c r="B7" s="3" t="s">
        <v>97</v>
      </c>
      <c r="C7" s="3">
        <v>40319</v>
      </c>
      <c r="D7" s="3">
        <v>41572</v>
      </c>
      <c r="E7" s="3">
        <f t="shared" si="0"/>
        <v>1253</v>
      </c>
      <c r="F7" s="3">
        <v>0.54</v>
      </c>
      <c r="G7" s="3">
        <f t="shared" si="1"/>
        <v>676.62</v>
      </c>
      <c r="H7" s="3"/>
    </row>
    <row r="8" spans="1:8" ht="30" customHeight="1">
      <c r="A8" s="3">
        <v>6</v>
      </c>
      <c r="B8" s="3" t="s">
        <v>127</v>
      </c>
      <c r="C8" s="3">
        <v>45804</v>
      </c>
      <c r="D8" s="3">
        <v>46713</v>
      </c>
      <c r="E8" s="3">
        <f t="shared" si="0"/>
        <v>909</v>
      </c>
      <c r="F8" s="3">
        <v>0.54</v>
      </c>
      <c r="G8" s="3">
        <f t="shared" si="1"/>
        <v>490.86</v>
      </c>
      <c r="H8" s="3"/>
    </row>
    <row r="9" spans="1:8" ht="30" customHeight="1">
      <c r="A9" s="3">
        <v>7</v>
      </c>
      <c r="B9" s="3" t="s">
        <v>98</v>
      </c>
      <c r="C9" s="3">
        <v>44170</v>
      </c>
      <c r="D9" s="3">
        <v>45819</v>
      </c>
      <c r="E9" s="3">
        <f t="shared" si="0"/>
        <v>1649</v>
      </c>
      <c r="F9" s="3">
        <v>0.54</v>
      </c>
      <c r="G9" s="3">
        <f t="shared" si="1"/>
        <v>890.46</v>
      </c>
      <c r="H9" s="3"/>
    </row>
    <row r="10" spans="1:8" ht="30" customHeight="1">
      <c r="A10" s="3">
        <v>8</v>
      </c>
      <c r="B10" s="3" t="s">
        <v>99</v>
      </c>
      <c r="C10" s="3">
        <v>39909</v>
      </c>
      <c r="D10" s="3">
        <v>41187</v>
      </c>
      <c r="E10" s="3">
        <f t="shared" si="0"/>
        <v>1278</v>
      </c>
      <c r="F10" s="3">
        <v>0.54</v>
      </c>
      <c r="G10" s="3">
        <f t="shared" si="1"/>
        <v>690.12</v>
      </c>
      <c r="H10" s="3"/>
    </row>
    <row r="11" spans="1:8" ht="30" customHeight="1">
      <c r="A11" s="3">
        <v>9</v>
      </c>
      <c r="B11" s="3" t="s">
        <v>100</v>
      </c>
      <c r="C11" s="3">
        <v>66021</v>
      </c>
      <c r="D11" s="3">
        <v>68706</v>
      </c>
      <c r="E11" s="3">
        <f t="shared" si="0"/>
        <v>2685</v>
      </c>
      <c r="F11" s="3">
        <v>0.54</v>
      </c>
      <c r="G11" s="3">
        <f t="shared" si="1"/>
        <v>1449.9</v>
      </c>
      <c r="H11" s="3"/>
    </row>
    <row r="12" spans="1:8" ht="30" customHeight="1">
      <c r="A12" s="3">
        <v>10</v>
      </c>
      <c r="B12" s="3" t="s">
        <v>101</v>
      </c>
      <c r="C12" s="3">
        <v>94628</v>
      </c>
      <c r="D12" s="3">
        <v>98982</v>
      </c>
      <c r="E12" s="3">
        <f t="shared" si="0"/>
        <v>4354</v>
      </c>
      <c r="F12" s="3">
        <v>0.54</v>
      </c>
      <c r="G12" s="3">
        <f t="shared" si="1"/>
        <v>2351.1600000000003</v>
      </c>
      <c r="H12" s="3"/>
    </row>
    <row r="13" spans="1:8" ht="30" customHeight="1">
      <c r="A13" s="3">
        <v>11</v>
      </c>
      <c r="B13" s="3" t="s">
        <v>133</v>
      </c>
      <c r="C13" s="3">
        <v>69524</v>
      </c>
      <c r="D13" s="3">
        <v>71863</v>
      </c>
      <c r="E13" s="3">
        <f t="shared" si="0"/>
        <v>2339</v>
      </c>
      <c r="F13" s="3">
        <v>0.54</v>
      </c>
      <c r="G13" s="3">
        <f t="shared" si="1"/>
        <v>1263.0600000000002</v>
      </c>
      <c r="H13" s="3"/>
    </row>
    <row r="14" spans="1:8" ht="30" customHeight="1">
      <c r="A14" s="3">
        <v>12</v>
      </c>
      <c r="B14" s="3" t="s">
        <v>102</v>
      </c>
      <c r="C14" s="3">
        <v>96098</v>
      </c>
      <c r="D14" s="3">
        <v>99289</v>
      </c>
      <c r="E14" s="3">
        <f t="shared" si="0"/>
        <v>3191</v>
      </c>
      <c r="F14" s="3">
        <v>0.54</v>
      </c>
      <c r="G14" s="3">
        <f t="shared" si="1"/>
        <v>1723.14</v>
      </c>
      <c r="H14" s="3"/>
    </row>
    <row r="15" spans="1:8" ht="30" customHeight="1">
      <c r="A15" s="3">
        <v>13</v>
      </c>
      <c r="B15" s="3" t="s">
        <v>103</v>
      </c>
      <c r="C15" s="3">
        <v>43651</v>
      </c>
      <c r="D15" s="3">
        <v>44871</v>
      </c>
      <c r="E15" s="3">
        <f t="shared" si="0"/>
        <v>1220</v>
      </c>
      <c r="F15" s="3">
        <v>0.54</v>
      </c>
      <c r="G15" s="3">
        <f t="shared" si="1"/>
        <v>658.8000000000001</v>
      </c>
      <c r="H15" s="3"/>
    </row>
    <row r="16" spans="1:8" ht="30" customHeight="1">
      <c r="A16" s="3">
        <v>14</v>
      </c>
      <c r="B16" s="3" t="s">
        <v>104</v>
      </c>
      <c r="C16" s="3">
        <v>38981</v>
      </c>
      <c r="D16" s="3">
        <v>40134</v>
      </c>
      <c r="E16" s="3">
        <f t="shared" si="0"/>
        <v>1153</v>
      </c>
      <c r="F16" s="3">
        <v>0.54</v>
      </c>
      <c r="G16" s="3">
        <f t="shared" si="1"/>
        <v>622.62</v>
      </c>
      <c r="H16" s="3"/>
    </row>
    <row r="17" spans="1:8" ht="30" customHeight="1">
      <c r="A17" s="5">
        <v>15</v>
      </c>
      <c r="B17" s="5" t="s">
        <v>106</v>
      </c>
      <c r="C17" s="5">
        <v>1462</v>
      </c>
      <c r="D17" s="5">
        <v>1503</v>
      </c>
      <c r="E17" s="3">
        <f>(D17-C17)*40</f>
        <v>1640</v>
      </c>
      <c r="F17" s="3">
        <v>0.54</v>
      </c>
      <c r="G17" s="3">
        <f t="shared" si="1"/>
        <v>885.6</v>
      </c>
      <c r="H17" s="7"/>
    </row>
    <row r="18" spans="1:8" ht="30" customHeight="1">
      <c r="A18" s="5">
        <v>16</v>
      </c>
      <c r="B18" s="39" t="s">
        <v>186</v>
      </c>
      <c r="C18" s="5">
        <v>3338</v>
      </c>
      <c r="D18" s="5">
        <v>4757</v>
      </c>
      <c r="E18" s="3">
        <f>D18-C18</f>
        <v>1419</v>
      </c>
      <c r="F18" s="3">
        <v>0.54</v>
      </c>
      <c r="G18" s="3">
        <f t="shared" si="1"/>
        <v>766.2600000000001</v>
      </c>
      <c r="H18" s="7"/>
    </row>
    <row r="19" spans="1:8" ht="30" customHeight="1">
      <c r="A19" s="5">
        <v>17</v>
      </c>
      <c r="B19" s="5" t="s">
        <v>195</v>
      </c>
      <c r="C19" s="5">
        <v>0</v>
      </c>
      <c r="D19" s="5">
        <v>4654</v>
      </c>
      <c r="E19" s="3">
        <f>D19-C19</f>
        <v>4654</v>
      </c>
      <c r="F19" s="3">
        <v>0.54</v>
      </c>
      <c r="G19" s="3">
        <f t="shared" si="1"/>
        <v>2513.1600000000003</v>
      </c>
      <c r="H19" s="7"/>
    </row>
    <row r="20" spans="1:8" ht="30" customHeight="1">
      <c r="A20" s="5">
        <v>18</v>
      </c>
      <c r="B20" s="5" t="s">
        <v>107</v>
      </c>
      <c r="C20" s="5"/>
      <c r="D20" s="5"/>
      <c r="E20" s="3">
        <f>SUM(E3:E19)</f>
        <v>32129</v>
      </c>
      <c r="F20" s="3"/>
      <c r="G20" s="3">
        <f>SUM(G3:G19)</f>
        <v>17349.66</v>
      </c>
      <c r="H20" s="7"/>
    </row>
    <row r="21" spans="1:8" ht="14.25">
      <c r="A21" t="s">
        <v>108</v>
      </c>
      <c r="C21" s="11"/>
      <c r="D21" s="11"/>
      <c r="E21" s="11"/>
      <c r="F21" s="11"/>
      <c r="G21" s="11"/>
      <c r="H21" s="11"/>
    </row>
    <row r="22" spans="2:7" ht="14.25">
      <c r="B22" s="27" t="s">
        <v>139</v>
      </c>
      <c r="G22" t="s">
        <v>138</v>
      </c>
    </row>
    <row r="23" ht="14.25">
      <c r="B23" s="27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2015-11-27T06:46:37Z</cp:lastPrinted>
  <dcterms:created xsi:type="dcterms:W3CDTF">2009-07-01T02:23:39Z</dcterms:created>
  <dcterms:modified xsi:type="dcterms:W3CDTF">2015-11-30T02:16:55Z</dcterms:modified>
  <cp:category/>
  <cp:version/>
  <cp:contentType/>
  <cp:contentStatus/>
</cp:coreProperties>
</file>