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沁园空气源浴室水电费" sheetId="1" r:id="rId1"/>
    <sheet name="沁园 (电)" sheetId="2" r:id="rId2"/>
    <sheet name="沁园（水）" sheetId="3" r:id="rId3"/>
    <sheet name="润园 (电)" sheetId="4" r:id="rId4"/>
    <sheet name="润园（水）" sheetId="5" r:id="rId5"/>
    <sheet name="泽园 (电)" sheetId="6" r:id="rId6"/>
    <sheet name="泽园（水）" sheetId="7" r:id="rId7"/>
    <sheet name="商务租点电费" sheetId="8" r:id="rId8"/>
    <sheet name="澄园膳食租点电费 " sheetId="9" r:id="rId9"/>
    <sheet name="澄园膳食租点水费  " sheetId="10" r:id="rId10"/>
    <sheet name="Sheet1 (2)" sheetId="11" r:id="rId11"/>
    <sheet name="Sheet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<sst xmlns="http://schemas.openxmlformats.org/spreadsheetml/2006/main" count="336" uniqueCount="144">
  <si>
    <t>序号</t>
  </si>
  <si>
    <t>位置</t>
  </si>
  <si>
    <t>原有底数</t>
  </si>
  <si>
    <t>现有示数</t>
  </si>
  <si>
    <t>实用计量</t>
  </si>
  <si>
    <t>单价</t>
  </si>
  <si>
    <t>金额（元）</t>
  </si>
  <si>
    <t>备注</t>
  </si>
  <si>
    <t>10栋（电）</t>
  </si>
  <si>
    <t>5/150</t>
  </si>
  <si>
    <t>5/200</t>
  </si>
  <si>
    <t>电费合计：</t>
  </si>
  <si>
    <t>10栋（水）</t>
  </si>
  <si>
    <t>15栋（水）</t>
  </si>
  <si>
    <t>水费合计：</t>
  </si>
  <si>
    <t>水电费合计</t>
  </si>
  <si>
    <t>使用单位签字：</t>
  </si>
  <si>
    <t>南审抄表人：朱远山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</si>
  <si>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</si>
  <si>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</si>
  <si>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</si>
  <si>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</si>
  <si>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</si>
  <si>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</si>
  <si>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</si>
  <si>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</si>
  <si>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</si>
  <si>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</si>
  <si>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</si>
  <si>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五谷粮</t>
  </si>
  <si>
    <t>200/5</t>
  </si>
  <si>
    <t>小计</t>
  </si>
  <si>
    <t>塔菲</t>
  </si>
  <si>
    <t>100/5</t>
  </si>
  <si>
    <t>禾雨轩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</si>
  <si>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</si>
  <si>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</si>
  <si>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</si>
  <si>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泉润佰合</t>
  </si>
  <si>
    <r>
      <t>2</t>
    </r>
    <r>
      <rPr>
        <sz val="12"/>
        <rFont val="宋体"/>
        <family val="0"/>
      </rPr>
      <t>00/5</t>
    </r>
  </si>
  <si>
    <t>川之情</t>
  </si>
  <si>
    <t>150/5</t>
  </si>
  <si>
    <t>合计：</t>
  </si>
  <si>
    <t xml:space="preserve"> </t>
  </si>
  <si>
    <t>备注：泉润百合电量已扣除湾仔岛电量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</si>
  <si>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</si>
  <si>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</si>
  <si>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</si>
  <si>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</si>
  <si>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</si>
  <si>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</si>
  <si>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</si>
  <si>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</si>
  <si>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</si>
  <si>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备注：五谷粮水量已减去服务楼一层厕所用水量</t>
  </si>
  <si>
    <t>包天下</t>
  </si>
  <si>
    <t>汉堡皇</t>
  </si>
  <si>
    <t>大叔米线</t>
  </si>
  <si>
    <t>知源坊</t>
  </si>
  <si>
    <t>艺禾靓饭</t>
  </si>
  <si>
    <t>学士苑</t>
  </si>
  <si>
    <t>吉祥馄饨</t>
  </si>
  <si>
    <t>风沙渡照明</t>
  </si>
  <si>
    <t>风沙渡动力</t>
  </si>
  <si>
    <t>操作间</t>
  </si>
  <si>
    <t>卡特照明</t>
  </si>
  <si>
    <t>卡特动力</t>
  </si>
  <si>
    <t>润园冰库</t>
  </si>
  <si>
    <t>润园机房</t>
  </si>
  <si>
    <t>润园弱电</t>
  </si>
  <si>
    <t>三层照明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</si>
  <si>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</si>
  <si>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</si>
  <si>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风沙渡</t>
  </si>
  <si>
    <t>卡特餐厅</t>
  </si>
  <si>
    <t>蜜妮莎</t>
  </si>
  <si>
    <t>真之味</t>
  </si>
  <si>
    <t>麻辣香锅</t>
  </si>
  <si>
    <t>欧爱奶茶</t>
  </si>
  <si>
    <t>怪味居</t>
  </si>
  <si>
    <t>妙香面馆</t>
  </si>
  <si>
    <t>千里香馄饨店</t>
  </si>
  <si>
    <t>炙酷铁板饭</t>
  </si>
  <si>
    <t>味吉鸭血粉丝</t>
  </si>
  <si>
    <t>顺心美食照明</t>
  </si>
  <si>
    <t>顺心美食动力</t>
  </si>
  <si>
    <t>清真餐厅动力</t>
  </si>
  <si>
    <t>备注：顺心美食用电量已扣除清真餐厅用电量。</t>
  </si>
  <si>
    <t>金额 （元）</t>
  </si>
  <si>
    <t>欧爱奶茶馆</t>
  </si>
  <si>
    <t>千里香馄饨</t>
  </si>
  <si>
    <t>鸭血粉丝</t>
  </si>
  <si>
    <t>顺心美食</t>
  </si>
  <si>
    <t>清真餐厅</t>
  </si>
  <si>
    <t>店名</t>
  </si>
  <si>
    <t>欧意造型</t>
  </si>
  <si>
    <t>知音图文</t>
  </si>
  <si>
    <t>新春图文</t>
  </si>
  <si>
    <t>阿才不乖</t>
  </si>
  <si>
    <t>校园快递</t>
  </si>
  <si>
    <t>泽园书报亭</t>
  </si>
  <si>
    <t>润园书报亭</t>
  </si>
  <si>
    <t>果色花香</t>
  </si>
  <si>
    <t>润园电信</t>
  </si>
  <si>
    <t>润园联通</t>
  </si>
  <si>
    <t>润园移动</t>
  </si>
  <si>
    <t>先锋书局</t>
  </si>
  <si>
    <t>5/500</t>
  </si>
  <si>
    <t>世界美食</t>
  </si>
  <si>
    <t>诚启文化广场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</si>
  <si>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</si>
  <si>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</si>
  <si>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</si>
  <si>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</si>
  <si>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</si>
  <si>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</si>
  <si>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</si>
  <si>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</si>
  <si>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传奇美食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</si>
  <si>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</si>
  <si>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</si>
  <si>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</si>
  <si>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</si>
  <si>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</si>
  <si>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</si>
  <si>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</si>
  <si>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麻辣烫</t>
  </si>
  <si>
    <t>匆匆那年</t>
  </si>
  <si>
    <t>俊才部落</t>
  </si>
  <si>
    <t>备注：麻辣烫电表CT5/200</t>
  </si>
  <si>
    <t>备注：卡特餐厅用电量已扣除冰库、机房、弱电、值班室用电量。</t>
  </si>
  <si>
    <t>值班室</t>
  </si>
  <si>
    <t>15栋（电表2）</t>
  </si>
  <si>
    <t>15栋（电表1）</t>
  </si>
  <si>
    <t>15栋（电表3）</t>
  </si>
  <si>
    <t>一层大厅</t>
  </si>
  <si>
    <t>膳食沁园租点4月</t>
  </si>
  <si>
    <t>膳食润园租点4月</t>
  </si>
  <si>
    <t>膳食泽园租点4月</t>
  </si>
  <si>
    <t>商务租点4月（电费）</t>
  </si>
  <si>
    <t>澄园膳食租点4月（电费）</t>
  </si>
  <si>
    <t>澄园膳食租点4月（水费）</t>
  </si>
  <si>
    <r>
      <t>沁园空气源浴室</t>
    </r>
    <r>
      <rPr>
        <sz val="14"/>
        <color indexed="8"/>
        <rFont val="宋体"/>
        <family val="0"/>
      </rPr>
      <t>（4月份）</t>
    </r>
  </si>
  <si>
    <t>清真餐厅照明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</si>
</sst>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" borderId="5" applyNumberFormat="0" applyAlignment="0" applyProtection="0"/>
    <xf numFmtId="0" fontId="41" fillId="1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" borderId="8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38" t="s">
        <v>142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1583</v>
      </c>
      <c r="D3" s="1">
        <v>1847</v>
      </c>
      <c r="E3" s="1">
        <f>(D3-C3)*30</f>
        <v>7920</v>
      </c>
      <c r="F3" s="1">
        <v>0.54</v>
      </c>
      <c r="G3" s="1">
        <f>E3*F3</f>
        <v>4276.8</v>
      </c>
      <c r="H3" s="1" t="s">
        <v>9</v>
      </c>
    </row>
    <row r="4" spans="1:8" ht="30" customHeight="1">
      <c r="A4" s="1">
        <v>2</v>
      </c>
      <c r="B4" s="1" t="s">
        <v>133</v>
      </c>
      <c r="C4" s="1">
        <v>3649</v>
      </c>
      <c r="D4" s="1">
        <v>4248</v>
      </c>
      <c r="E4" s="1">
        <f>(D4-C4)*40</f>
        <v>23960</v>
      </c>
      <c r="F4" s="1">
        <v>0.54</v>
      </c>
      <c r="G4" s="1">
        <f>E4*F4</f>
        <v>12938.400000000001</v>
      </c>
      <c r="H4" s="1" t="s">
        <v>10</v>
      </c>
    </row>
    <row r="5" spans="1:8" ht="30" customHeight="1">
      <c r="A5" s="1"/>
      <c r="B5" s="1" t="s">
        <v>132</v>
      </c>
      <c r="C5" s="1">
        <v>416</v>
      </c>
      <c r="D5" s="1">
        <v>1385</v>
      </c>
      <c r="E5" s="1">
        <f>D5-C5</f>
        <v>969</v>
      </c>
      <c r="F5" s="1">
        <v>0.54</v>
      </c>
      <c r="G5" s="1">
        <f>E5*F5</f>
        <v>523.26</v>
      </c>
      <c r="H5" s="1"/>
    </row>
    <row r="6" spans="1:8" ht="30" customHeight="1">
      <c r="A6" s="1"/>
      <c r="B6" s="1" t="s">
        <v>134</v>
      </c>
      <c r="C6" s="1">
        <v>467</v>
      </c>
      <c r="D6" s="1">
        <v>1509</v>
      </c>
      <c r="E6" s="1">
        <f>D6-C6</f>
        <v>1042</v>
      </c>
      <c r="F6" s="1">
        <v>0.54</v>
      </c>
      <c r="G6" s="1">
        <f>E6*F6</f>
        <v>562.6800000000001</v>
      </c>
      <c r="H6" s="1"/>
    </row>
    <row r="7" spans="1:8" ht="30" customHeight="1">
      <c r="A7" s="1">
        <v>3</v>
      </c>
      <c r="B7" s="1" t="s">
        <v>11</v>
      </c>
      <c r="C7" s="1"/>
      <c r="D7" s="1"/>
      <c r="E7" s="1">
        <f>SUM(E3:E6)</f>
        <v>33891</v>
      </c>
      <c r="F7" s="1"/>
      <c r="G7" s="1">
        <f>SUM(G3:G6)</f>
        <v>18301.14</v>
      </c>
      <c r="H7" s="1"/>
    </row>
    <row r="8" spans="1:8" ht="30" customHeight="1">
      <c r="A8" s="1">
        <v>4</v>
      </c>
      <c r="B8" s="1" t="s">
        <v>12</v>
      </c>
      <c r="C8" s="1">
        <v>728</v>
      </c>
      <c r="D8" s="1">
        <v>1246</v>
      </c>
      <c r="E8" s="1">
        <f>D8-C8</f>
        <v>518</v>
      </c>
      <c r="F8" s="1">
        <v>3.1</v>
      </c>
      <c r="G8" s="1">
        <f>E8*F8</f>
        <v>1605.8</v>
      </c>
      <c r="H8" s="1"/>
    </row>
    <row r="9" spans="1:8" ht="30" customHeight="1">
      <c r="A9" s="1">
        <v>5</v>
      </c>
      <c r="B9" s="1" t="s">
        <v>13</v>
      </c>
      <c r="C9" s="1">
        <v>2432</v>
      </c>
      <c r="D9" s="1">
        <v>4114</v>
      </c>
      <c r="E9" s="1">
        <f>D9-C9</f>
        <v>1682</v>
      </c>
      <c r="F9" s="1">
        <v>3.1</v>
      </c>
      <c r="G9" s="1">
        <f>E9*F9</f>
        <v>5214.2</v>
      </c>
      <c r="H9" s="1"/>
    </row>
    <row r="10" spans="1:8" ht="30" customHeight="1">
      <c r="A10" s="1">
        <v>6</v>
      </c>
      <c r="B10" s="1" t="s">
        <v>14</v>
      </c>
      <c r="C10" s="1"/>
      <c r="D10" s="1"/>
      <c r="E10" s="1">
        <f>E8+E9</f>
        <v>2200</v>
      </c>
      <c r="F10" s="1"/>
      <c r="G10" s="1">
        <f>G8+G9</f>
        <v>6820</v>
      </c>
      <c r="H10" s="1"/>
    </row>
    <row r="11" spans="1:8" ht="30" customHeight="1">
      <c r="A11" s="1">
        <v>7</v>
      </c>
      <c r="B11" s="1"/>
      <c r="C11" s="1"/>
      <c r="D11" s="1"/>
      <c r="E11" s="1"/>
      <c r="F11" s="1"/>
      <c r="G11" s="1"/>
      <c r="H11" s="1"/>
    </row>
    <row r="12" spans="1:8" ht="30" customHeight="1">
      <c r="A12" s="1">
        <v>8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9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10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11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12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13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14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15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16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17</v>
      </c>
      <c r="B21" s="3" t="s">
        <v>15</v>
      </c>
      <c r="C21" s="2"/>
      <c r="D21" s="2"/>
      <c r="E21" s="1"/>
      <c r="F21" s="2"/>
      <c r="G21" s="1">
        <f>G7+G10</f>
        <v>25121.14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16</v>
      </c>
      <c r="G23" t="s">
        <v>17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141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94</v>
      </c>
      <c r="C2" s="2" t="s">
        <v>25</v>
      </c>
      <c r="D2" s="2" t="s">
        <v>26</v>
      </c>
      <c r="E2" s="2" t="s">
        <v>48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112</v>
      </c>
      <c r="C3" s="1">
        <v>261</v>
      </c>
      <c r="D3" s="1">
        <v>266</v>
      </c>
      <c r="E3" s="1">
        <f>D3-C3</f>
        <v>5</v>
      </c>
      <c r="F3" s="1">
        <v>3.1</v>
      </c>
      <c r="G3" s="1">
        <f>E3*F3</f>
        <v>15.5</v>
      </c>
      <c r="H3" s="1"/>
    </row>
    <row r="4" spans="1:8" ht="30" customHeight="1">
      <c r="A4" s="1">
        <v>2</v>
      </c>
      <c r="B4" s="1" t="s">
        <v>113</v>
      </c>
      <c r="C4" s="1">
        <v>208</v>
      </c>
      <c r="D4" s="1">
        <v>213</v>
      </c>
      <c r="E4" s="1">
        <f aca="true" t="shared" si="0" ref="E4:E19">D4-C4</f>
        <v>5</v>
      </c>
      <c r="F4" s="1">
        <v>3.1</v>
      </c>
      <c r="G4" s="1">
        <f aca="true" t="shared" si="1" ref="G4:G19">E4*F4</f>
        <v>15.5</v>
      </c>
      <c r="H4" s="1"/>
    </row>
    <row r="5" spans="1:8" ht="30" customHeight="1">
      <c r="A5" s="1">
        <v>3</v>
      </c>
      <c r="B5" s="1" t="s">
        <v>114</v>
      </c>
      <c r="C5" s="1">
        <v>148</v>
      </c>
      <c r="D5" s="1">
        <v>151</v>
      </c>
      <c r="E5" s="1">
        <f t="shared" si="0"/>
        <v>3</v>
      </c>
      <c r="F5" s="1">
        <v>3.1</v>
      </c>
      <c r="G5" s="1">
        <f t="shared" si="1"/>
        <v>9.3</v>
      </c>
      <c r="H5" s="1"/>
    </row>
    <row r="6" spans="1:8" ht="30" customHeight="1">
      <c r="A6" s="1">
        <v>4</v>
      </c>
      <c r="B6" s="1" t="s">
        <v>115</v>
      </c>
      <c r="C6" s="1">
        <v>895</v>
      </c>
      <c r="D6" s="1">
        <v>915</v>
      </c>
      <c r="E6" s="1">
        <f t="shared" si="0"/>
        <v>20</v>
      </c>
      <c r="F6" s="1">
        <v>3.1</v>
      </c>
      <c r="G6" s="1">
        <f t="shared" si="1"/>
        <v>62</v>
      </c>
      <c r="H6" s="1"/>
    </row>
    <row r="7" spans="1:8" ht="30" customHeight="1">
      <c r="A7" s="1">
        <v>5</v>
      </c>
      <c r="B7" s="1" t="s">
        <v>116</v>
      </c>
      <c r="C7" s="1">
        <v>995</v>
      </c>
      <c r="D7" s="1">
        <v>1020</v>
      </c>
      <c r="E7" s="1">
        <f t="shared" si="0"/>
        <v>25</v>
      </c>
      <c r="F7" s="1">
        <v>3.1</v>
      </c>
      <c r="G7" s="1">
        <f t="shared" si="1"/>
        <v>77.5</v>
      </c>
      <c r="H7" s="1"/>
    </row>
    <row r="8" spans="1:8" ht="30" customHeight="1">
      <c r="A8" s="1">
        <v>6</v>
      </c>
      <c r="B8" s="1" t="s">
        <v>117</v>
      </c>
      <c r="C8" s="1">
        <v>985</v>
      </c>
      <c r="D8" s="1">
        <v>1005</v>
      </c>
      <c r="E8" s="1">
        <f t="shared" si="0"/>
        <v>20</v>
      </c>
      <c r="F8" s="1">
        <v>3.1</v>
      </c>
      <c r="G8" s="1">
        <f t="shared" si="1"/>
        <v>62</v>
      </c>
      <c r="H8" s="1"/>
    </row>
    <row r="9" spans="1:8" ht="30" customHeight="1">
      <c r="A9" s="1">
        <v>7</v>
      </c>
      <c r="B9" s="1" t="s">
        <v>118</v>
      </c>
      <c r="C9" s="1">
        <v>947</v>
      </c>
      <c r="D9" s="1">
        <v>967</v>
      </c>
      <c r="E9" s="1">
        <f t="shared" si="0"/>
        <v>20</v>
      </c>
      <c r="F9" s="1">
        <v>3.1</v>
      </c>
      <c r="G9" s="1">
        <f t="shared" si="1"/>
        <v>62</v>
      </c>
      <c r="H9" s="1"/>
    </row>
    <row r="10" spans="1:8" ht="30" customHeight="1">
      <c r="A10" s="1">
        <v>8</v>
      </c>
      <c r="B10" s="1" t="s">
        <v>119</v>
      </c>
      <c r="C10" s="1">
        <v>935</v>
      </c>
      <c r="D10" s="1">
        <v>955</v>
      </c>
      <c r="E10" s="1">
        <f t="shared" si="0"/>
        <v>20</v>
      </c>
      <c r="F10" s="1">
        <v>3.1</v>
      </c>
      <c r="G10" s="1">
        <f t="shared" si="1"/>
        <v>62</v>
      </c>
      <c r="H10" s="1"/>
    </row>
    <row r="11" spans="1:8" ht="30" customHeight="1">
      <c r="A11" s="1">
        <v>9</v>
      </c>
      <c r="B11" s="1" t="s">
        <v>120</v>
      </c>
      <c r="C11" s="1">
        <v>221</v>
      </c>
      <c r="D11" s="1">
        <v>226</v>
      </c>
      <c r="E11" s="1">
        <f t="shared" si="0"/>
        <v>5</v>
      </c>
      <c r="F11" s="1">
        <v>3.1</v>
      </c>
      <c r="G11" s="1">
        <f t="shared" si="1"/>
        <v>15.5</v>
      </c>
      <c r="H11" s="1"/>
    </row>
    <row r="12" spans="1:8" ht="30" customHeight="1">
      <c r="A12" s="1">
        <v>10</v>
      </c>
      <c r="B12" s="1" t="s">
        <v>121</v>
      </c>
      <c r="C12" s="1">
        <v>2175</v>
      </c>
      <c r="D12" s="1">
        <v>2200</v>
      </c>
      <c r="E12" s="1">
        <f t="shared" si="0"/>
        <v>25</v>
      </c>
      <c r="F12" s="1">
        <v>3.1</v>
      </c>
      <c r="G12" s="1">
        <f t="shared" si="1"/>
        <v>77.5</v>
      </c>
      <c r="H12" s="1"/>
    </row>
    <row r="13" spans="1:8" ht="30" customHeight="1">
      <c r="A13" s="1">
        <v>11</v>
      </c>
      <c r="B13" s="1" t="s">
        <v>122</v>
      </c>
      <c r="C13" s="1">
        <v>364</v>
      </c>
      <c r="D13" s="1">
        <v>374</v>
      </c>
      <c r="E13" s="1">
        <f t="shared" si="0"/>
        <v>10</v>
      </c>
      <c r="F13" s="1">
        <v>3.1</v>
      </c>
      <c r="G13" s="1">
        <f t="shared" si="1"/>
        <v>31</v>
      </c>
      <c r="H13" s="1"/>
    </row>
    <row r="14" spans="1:8" ht="30" customHeight="1">
      <c r="A14" s="1">
        <v>12</v>
      </c>
      <c r="B14" s="1" t="s">
        <v>123</v>
      </c>
      <c r="C14" s="1">
        <v>1245</v>
      </c>
      <c r="D14" s="1">
        <v>1265</v>
      </c>
      <c r="E14" s="1">
        <f t="shared" si="0"/>
        <v>20</v>
      </c>
      <c r="F14" s="1">
        <v>3.1</v>
      </c>
      <c r="G14" s="1">
        <f t="shared" si="1"/>
        <v>62</v>
      </c>
      <c r="H14" s="1"/>
    </row>
    <row r="15" spans="1:8" ht="30" customHeight="1">
      <c r="A15" s="1">
        <v>13</v>
      </c>
      <c r="B15" s="1" t="s">
        <v>124</v>
      </c>
      <c r="C15" s="1">
        <v>578</v>
      </c>
      <c r="D15" s="1">
        <v>588</v>
      </c>
      <c r="E15" s="1">
        <f t="shared" si="0"/>
        <v>10</v>
      </c>
      <c r="F15" s="1">
        <v>3.1</v>
      </c>
      <c r="G15" s="1">
        <f t="shared" si="1"/>
        <v>31</v>
      </c>
      <c r="H15" s="1"/>
    </row>
    <row r="16" spans="1:8" ht="30" customHeight="1">
      <c r="A16" s="1">
        <v>14</v>
      </c>
      <c r="B16" s="1" t="s">
        <v>125</v>
      </c>
      <c r="C16" s="1">
        <v>922</v>
      </c>
      <c r="D16" s="1">
        <v>942</v>
      </c>
      <c r="E16" s="1">
        <f t="shared" si="0"/>
        <v>20</v>
      </c>
      <c r="F16" s="1">
        <v>3.1</v>
      </c>
      <c r="G16" s="1">
        <f t="shared" si="1"/>
        <v>62</v>
      </c>
      <c r="H16" s="1"/>
    </row>
    <row r="17" spans="1:8" ht="30" customHeight="1">
      <c r="A17" s="3">
        <v>15</v>
      </c>
      <c r="B17" s="4" t="s">
        <v>128</v>
      </c>
      <c r="C17" s="1">
        <v>136</v>
      </c>
      <c r="D17" s="1">
        <v>156</v>
      </c>
      <c r="E17" s="1">
        <f t="shared" si="0"/>
        <v>20</v>
      </c>
      <c r="F17" s="1">
        <v>3.1</v>
      </c>
      <c r="G17" s="1">
        <f t="shared" si="1"/>
        <v>62</v>
      </c>
      <c r="H17" s="1"/>
    </row>
    <row r="18" spans="1:8" ht="30" customHeight="1">
      <c r="A18" s="3">
        <v>16</v>
      </c>
      <c r="B18" s="3" t="s">
        <v>126</v>
      </c>
      <c r="C18" s="1">
        <v>961</v>
      </c>
      <c r="D18" s="1">
        <v>976</v>
      </c>
      <c r="E18" s="1">
        <f t="shared" si="0"/>
        <v>15</v>
      </c>
      <c r="F18" s="1">
        <v>3.1</v>
      </c>
      <c r="G18" s="1">
        <f t="shared" si="1"/>
        <v>46.5</v>
      </c>
      <c r="H18" s="2"/>
    </row>
    <row r="19" spans="1:8" ht="30" customHeight="1">
      <c r="A19" s="3">
        <v>17</v>
      </c>
      <c r="B19" s="4" t="s">
        <v>127</v>
      </c>
      <c r="C19" s="1">
        <v>340</v>
      </c>
      <c r="D19" s="1">
        <v>383</v>
      </c>
      <c r="E19" s="1">
        <f t="shared" si="0"/>
        <v>43</v>
      </c>
      <c r="F19" s="1">
        <v>3.1</v>
      </c>
      <c r="G19" s="1">
        <f t="shared" si="1"/>
        <v>133.3</v>
      </c>
      <c r="H19" s="2"/>
    </row>
    <row r="20" spans="1:8" ht="30" customHeight="1">
      <c r="A20" s="3">
        <v>19</v>
      </c>
      <c r="B20" s="3" t="s">
        <v>110</v>
      </c>
      <c r="C20" s="2"/>
      <c r="D20" s="2"/>
      <c r="E20" s="1">
        <f>SUM(E3:E19)</f>
        <v>286</v>
      </c>
      <c r="F20" s="2"/>
      <c r="G20" s="1">
        <f>SUM(G3:G19)</f>
        <v>886.5999999999999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45</v>
      </c>
      <c r="G22" t="s">
        <v>46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6" sqref="M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136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42" t="s">
        <v>0</v>
      </c>
      <c r="B3" s="42" t="s">
        <v>18</v>
      </c>
      <c r="C3" s="42" t="s">
        <v>19</v>
      </c>
      <c r="D3" s="42" t="s">
        <v>20</v>
      </c>
      <c r="E3" s="42" t="s">
        <v>21</v>
      </c>
      <c r="F3" s="42"/>
      <c r="G3" s="42" t="s">
        <v>22</v>
      </c>
      <c r="H3" s="44" t="s">
        <v>23</v>
      </c>
      <c r="I3" s="51" t="s">
        <v>24</v>
      </c>
      <c r="J3" s="44" t="s">
        <v>7</v>
      </c>
    </row>
    <row r="4" spans="1:10" ht="18" customHeight="1">
      <c r="A4" s="42"/>
      <c r="B4" s="42"/>
      <c r="C4" s="42"/>
      <c r="D4" s="42"/>
      <c r="E4" s="14" t="s">
        <v>25</v>
      </c>
      <c r="F4" s="14" t="s">
        <v>26</v>
      </c>
      <c r="G4" s="42"/>
      <c r="H4" s="45"/>
      <c r="I4" s="52"/>
      <c r="J4" s="45"/>
    </row>
    <row r="5" spans="1:10" ht="27.75" customHeight="1">
      <c r="A5" s="14">
        <v>1</v>
      </c>
      <c r="B5" s="14" t="s">
        <v>27</v>
      </c>
      <c r="C5" s="14"/>
      <c r="D5" s="14"/>
      <c r="E5" s="14">
        <v>186744</v>
      </c>
      <c r="F5" s="14">
        <v>189077</v>
      </c>
      <c r="G5" s="32">
        <f aca="true" t="shared" si="0" ref="G5:G11">F5-E5</f>
        <v>2333</v>
      </c>
      <c r="H5" s="32">
        <v>0.54</v>
      </c>
      <c r="I5" s="32">
        <f>G5*H5</f>
        <v>1259.8200000000002</v>
      </c>
      <c r="J5" s="14"/>
    </row>
    <row r="6" spans="1:10" ht="26.25" customHeight="1">
      <c r="A6" s="14">
        <v>2</v>
      </c>
      <c r="B6" s="14" t="s">
        <v>28</v>
      </c>
      <c r="C6" s="14"/>
      <c r="D6" s="14"/>
      <c r="E6" s="14">
        <v>29792</v>
      </c>
      <c r="F6" s="14">
        <v>30464</v>
      </c>
      <c r="G6" s="32">
        <f t="shared" si="0"/>
        <v>672</v>
      </c>
      <c r="H6" s="32">
        <v>0.54</v>
      </c>
      <c r="I6" s="32">
        <f aca="true" t="shared" si="1" ref="I6:I26">G6*H6</f>
        <v>362.88</v>
      </c>
      <c r="J6" s="14"/>
    </row>
    <row r="7" spans="1:10" ht="27.75" customHeight="1">
      <c r="A7" s="46">
        <v>3</v>
      </c>
      <c r="B7" s="46" t="s">
        <v>29</v>
      </c>
      <c r="C7" s="1">
        <v>2226</v>
      </c>
      <c r="D7" s="1" t="s">
        <v>30</v>
      </c>
      <c r="E7" s="1">
        <v>10939</v>
      </c>
      <c r="F7" s="1">
        <v>11041</v>
      </c>
      <c r="G7" s="32">
        <f>(F7-E7)*40</f>
        <v>4080</v>
      </c>
      <c r="H7" s="32">
        <v>0.54</v>
      </c>
      <c r="I7" s="32">
        <f t="shared" si="1"/>
        <v>2203.2000000000003</v>
      </c>
      <c r="J7" s="14"/>
    </row>
    <row r="8" spans="1:10" ht="27.75" customHeight="1">
      <c r="A8" s="47"/>
      <c r="B8" s="47"/>
      <c r="C8" s="1">
        <v>2901</v>
      </c>
      <c r="D8" s="1"/>
      <c r="E8" s="1">
        <v>366086</v>
      </c>
      <c r="F8" s="1">
        <v>368830</v>
      </c>
      <c r="G8" s="32">
        <f t="shared" si="0"/>
        <v>2744</v>
      </c>
      <c r="H8" s="32">
        <v>0.54</v>
      </c>
      <c r="I8" s="32">
        <f t="shared" si="1"/>
        <v>1481.76</v>
      </c>
      <c r="J8" s="14"/>
    </row>
    <row r="9" spans="1:10" ht="28.5" customHeight="1">
      <c r="A9" s="47"/>
      <c r="B9" s="47"/>
      <c r="C9" s="1">
        <v>2854</v>
      </c>
      <c r="D9" s="1"/>
      <c r="E9" s="1">
        <v>70385</v>
      </c>
      <c r="F9" s="1">
        <v>70663</v>
      </c>
      <c r="G9" s="32">
        <f t="shared" si="0"/>
        <v>278</v>
      </c>
      <c r="H9" s="32">
        <v>0.54</v>
      </c>
      <c r="I9" s="32">
        <f t="shared" si="1"/>
        <v>150.12</v>
      </c>
      <c r="J9" s="14"/>
    </row>
    <row r="10" spans="1:10" ht="27" customHeight="1">
      <c r="A10" s="47"/>
      <c r="B10" s="47"/>
      <c r="C10" s="1">
        <v>1523</v>
      </c>
      <c r="D10" s="1"/>
      <c r="E10" s="1">
        <v>99138</v>
      </c>
      <c r="F10" s="1">
        <v>100672</v>
      </c>
      <c r="G10" s="32">
        <f t="shared" si="0"/>
        <v>1534</v>
      </c>
      <c r="H10" s="32">
        <v>0.54</v>
      </c>
      <c r="I10" s="32">
        <f t="shared" si="1"/>
        <v>828.36</v>
      </c>
      <c r="J10" s="14"/>
    </row>
    <row r="11" spans="1:10" ht="27" customHeight="1">
      <c r="A11" s="47"/>
      <c r="B11" s="48"/>
      <c r="C11" s="1">
        <v>1011</v>
      </c>
      <c r="D11" s="1"/>
      <c r="E11" s="1">
        <v>426695</v>
      </c>
      <c r="F11" s="1">
        <v>427481</v>
      </c>
      <c r="G11" s="32">
        <f t="shared" si="0"/>
        <v>786</v>
      </c>
      <c r="H11" s="32">
        <v>0.54</v>
      </c>
      <c r="I11" s="32">
        <f t="shared" si="1"/>
        <v>424.44000000000005</v>
      </c>
      <c r="J11" s="14"/>
    </row>
    <row r="12" spans="1:10" ht="27" customHeight="1">
      <c r="A12" s="48"/>
      <c r="B12" s="16" t="s">
        <v>31</v>
      </c>
      <c r="C12" s="1"/>
      <c r="D12" s="1"/>
      <c r="E12" s="1"/>
      <c r="F12" s="1"/>
      <c r="G12" s="32">
        <f>SUM(G7:G11)</f>
        <v>9422</v>
      </c>
      <c r="H12" s="32">
        <v>0.54</v>
      </c>
      <c r="I12" s="32">
        <f>SUM(I7:I11)</f>
        <v>5087.879999999999</v>
      </c>
      <c r="J12" s="14"/>
    </row>
    <row r="13" spans="1:10" ht="27" customHeight="1">
      <c r="A13" s="1">
        <v>4</v>
      </c>
      <c r="B13" s="1" t="s">
        <v>32</v>
      </c>
      <c r="C13" s="1"/>
      <c r="D13" s="1" t="s">
        <v>33</v>
      </c>
      <c r="E13" s="1">
        <v>3127</v>
      </c>
      <c r="F13" s="1">
        <v>3179</v>
      </c>
      <c r="G13" s="32">
        <f>(F13-E13)*20</f>
        <v>1040</v>
      </c>
      <c r="H13" s="32">
        <v>0.54</v>
      </c>
      <c r="I13" s="32">
        <f>G13*H13</f>
        <v>561.6</v>
      </c>
      <c r="J13" s="14"/>
    </row>
    <row r="14" spans="1:10" ht="28.5" customHeight="1">
      <c r="A14" s="1">
        <v>5</v>
      </c>
      <c r="B14" s="1" t="s">
        <v>34</v>
      </c>
      <c r="C14" s="1">
        <v>3888</v>
      </c>
      <c r="D14" s="33" t="s">
        <v>35</v>
      </c>
      <c r="E14" s="1">
        <v>2698</v>
      </c>
      <c r="F14" s="1">
        <v>2698</v>
      </c>
      <c r="G14" s="32">
        <f>(F14-E14)*40</f>
        <v>0</v>
      </c>
      <c r="H14" s="32">
        <v>0.54</v>
      </c>
      <c r="I14" s="32">
        <f t="shared" si="1"/>
        <v>0</v>
      </c>
      <c r="J14" s="14"/>
    </row>
    <row r="15" spans="1:10" ht="28.5" customHeight="1">
      <c r="A15" s="46">
        <v>6</v>
      </c>
      <c r="B15" s="41" t="s">
        <v>36</v>
      </c>
      <c r="C15" s="1">
        <v>3346</v>
      </c>
      <c r="D15" s="1"/>
      <c r="E15" s="1">
        <v>116940</v>
      </c>
      <c r="F15" s="1">
        <v>118380</v>
      </c>
      <c r="G15" s="32">
        <f>F15-E15</f>
        <v>1440</v>
      </c>
      <c r="H15" s="32">
        <v>0.54</v>
      </c>
      <c r="I15" s="32">
        <f t="shared" si="1"/>
        <v>777.6</v>
      </c>
      <c r="J15" s="14"/>
    </row>
    <row r="16" spans="1:10" ht="28.5" customHeight="1">
      <c r="A16" s="47"/>
      <c r="B16" s="41"/>
      <c r="C16" s="1">
        <v>3248</v>
      </c>
      <c r="D16" s="1" t="s">
        <v>30</v>
      </c>
      <c r="E16" s="1">
        <v>4095</v>
      </c>
      <c r="F16" s="1">
        <v>4137</v>
      </c>
      <c r="G16" s="32">
        <f>(F16-E16)*40</f>
        <v>1680</v>
      </c>
      <c r="H16" s="32">
        <v>0.54</v>
      </c>
      <c r="I16" s="32">
        <f t="shared" si="1"/>
        <v>907.2</v>
      </c>
      <c r="J16" s="14"/>
    </row>
    <row r="17" spans="1:10" ht="30.75" customHeight="1">
      <c r="A17" s="47"/>
      <c r="B17" s="41"/>
      <c r="C17" s="1">
        <v>2884</v>
      </c>
      <c r="D17" s="1"/>
      <c r="E17" s="1">
        <v>65738</v>
      </c>
      <c r="F17" s="1">
        <v>65890</v>
      </c>
      <c r="G17" s="32">
        <f>F17-E17</f>
        <v>152</v>
      </c>
      <c r="H17" s="32">
        <v>0.54</v>
      </c>
      <c r="I17" s="32">
        <f t="shared" si="1"/>
        <v>82.08000000000001</v>
      </c>
      <c r="J17" s="14"/>
    </row>
    <row r="18" spans="1:10" ht="27.75" customHeight="1">
      <c r="A18" s="47"/>
      <c r="B18" s="41"/>
      <c r="C18" s="1">
        <v>3236</v>
      </c>
      <c r="D18" s="1"/>
      <c r="E18" s="1">
        <v>64430</v>
      </c>
      <c r="F18" s="1">
        <v>64875</v>
      </c>
      <c r="G18" s="32">
        <f>F18-E18</f>
        <v>445</v>
      </c>
      <c r="H18" s="32">
        <v>0.54</v>
      </c>
      <c r="I18" s="32">
        <f t="shared" si="1"/>
        <v>240.3</v>
      </c>
      <c r="J18" s="14"/>
    </row>
    <row r="19" spans="1:10" ht="27.75" customHeight="1">
      <c r="A19" s="47"/>
      <c r="B19" s="41"/>
      <c r="C19" s="1">
        <v>5494</v>
      </c>
      <c r="D19" s="8" t="s">
        <v>37</v>
      </c>
      <c r="E19" s="1">
        <v>5633</v>
      </c>
      <c r="F19" s="1">
        <v>5633</v>
      </c>
      <c r="G19" s="32">
        <f>(F19-E19)*20</f>
        <v>0</v>
      </c>
      <c r="H19" s="32">
        <v>0.54</v>
      </c>
      <c r="I19" s="32">
        <f t="shared" si="1"/>
        <v>0</v>
      </c>
      <c r="J19" s="14"/>
    </row>
    <row r="20" spans="1:10" ht="27" customHeight="1">
      <c r="A20" s="47"/>
      <c r="B20" s="41"/>
      <c r="C20" s="1">
        <v>6706</v>
      </c>
      <c r="D20" s="8"/>
      <c r="E20" s="1">
        <v>84431</v>
      </c>
      <c r="F20" s="1">
        <v>85076</v>
      </c>
      <c r="G20" s="32">
        <f>F20-E20</f>
        <v>645</v>
      </c>
      <c r="H20" s="32">
        <v>0.54</v>
      </c>
      <c r="I20" s="32">
        <f t="shared" si="1"/>
        <v>348.3</v>
      </c>
      <c r="J20" s="14"/>
    </row>
    <row r="21" spans="1:10" ht="27" customHeight="1">
      <c r="A21" s="48"/>
      <c r="B21" s="15" t="s">
        <v>31</v>
      </c>
      <c r="C21" s="15"/>
      <c r="D21" s="34"/>
      <c r="E21" s="15"/>
      <c r="F21" s="15"/>
      <c r="G21" s="35">
        <f>SUM(G15:G20)</f>
        <v>4362</v>
      </c>
      <c r="H21" s="32">
        <v>0.54</v>
      </c>
      <c r="I21" s="32">
        <f>SUM(I15:I20)</f>
        <v>2355.48</v>
      </c>
      <c r="J21" s="14"/>
    </row>
    <row r="22" spans="1:10" ht="28.5" customHeight="1">
      <c r="A22" s="41">
        <v>6</v>
      </c>
      <c r="B22" s="41" t="s">
        <v>38</v>
      </c>
      <c r="C22" s="41">
        <v>3161</v>
      </c>
      <c r="D22" s="40" t="s">
        <v>39</v>
      </c>
      <c r="E22" s="41">
        <v>10162</v>
      </c>
      <c r="F22" s="41">
        <v>10329</v>
      </c>
      <c r="G22" s="43">
        <f>(F22-E22)*40-G6</f>
        <v>6008</v>
      </c>
      <c r="H22" s="32">
        <v>0.54</v>
      </c>
      <c r="I22" s="32">
        <f t="shared" si="1"/>
        <v>3244.32</v>
      </c>
      <c r="J22" s="14"/>
    </row>
    <row r="23" spans="1:10" ht="14.25" customHeight="1" hidden="1">
      <c r="A23" s="41"/>
      <c r="B23" s="41"/>
      <c r="C23" s="41"/>
      <c r="D23" s="40"/>
      <c r="E23" s="41"/>
      <c r="F23" s="41"/>
      <c r="G23" s="43"/>
      <c r="H23" s="32">
        <v>0.54</v>
      </c>
      <c r="I23" s="32">
        <f t="shared" si="1"/>
        <v>0</v>
      </c>
      <c r="J23" s="14"/>
    </row>
    <row r="24" spans="1:10" ht="14.25" customHeight="1" hidden="1">
      <c r="A24" s="41"/>
      <c r="B24" s="41"/>
      <c r="C24" s="41"/>
      <c r="D24" s="40"/>
      <c r="E24" s="41"/>
      <c r="F24" s="41"/>
      <c r="G24" s="43"/>
      <c r="H24" s="32">
        <v>0.54</v>
      </c>
      <c r="I24" s="32">
        <f t="shared" si="1"/>
        <v>0</v>
      </c>
      <c r="J24" s="14"/>
    </row>
    <row r="25" spans="1:10" ht="14.25" customHeight="1" hidden="1">
      <c r="A25" s="41"/>
      <c r="B25" s="41"/>
      <c r="C25" s="41"/>
      <c r="D25" s="41"/>
      <c r="E25" s="41"/>
      <c r="F25" s="41"/>
      <c r="G25" s="43"/>
      <c r="H25" s="32">
        <v>0.54</v>
      </c>
      <c r="I25" s="32">
        <f t="shared" si="1"/>
        <v>0</v>
      </c>
      <c r="J25" s="14"/>
    </row>
    <row r="26" spans="1:10" ht="25.5" customHeight="1">
      <c r="A26" s="1">
        <v>7</v>
      </c>
      <c r="B26" s="1" t="s">
        <v>40</v>
      </c>
      <c r="C26" s="1"/>
      <c r="D26" s="1" t="s">
        <v>41</v>
      </c>
      <c r="E26" s="1">
        <v>2083</v>
      </c>
      <c r="F26" s="1">
        <v>2097</v>
      </c>
      <c r="G26" s="36">
        <f>(F26-E26)*30</f>
        <v>420</v>
      </c>
      <c r="H26" s="22">
        <v>0.54</v>
      </c>
      <c r="I26" s="22">
        <f t="shared" si="1"/>
        <v>226.8</v>
      </c>
      <c r="J26" s="14"/>
    </row>
    <row r="27" spans="1:10" ht="33" customHeight="1">
      <c r="A27" s="37" t="s">
        <v>42</v>
      </c>
      <c r="B27" s="2" t="s">
        <v>43</v>
      </c>
      <c r="C27" s="2"/>
      <c r="D27" s="2"/>
      <c r="E27" s="14"/>
      <c r="F27" s="14"/>
      <c r="G27" s="14">
        <f>G5+G6+G12+G13+G14+G21+G22+G26</f>
        <v>24257</v>
      </c>
      <c r="H27" s="14"/>
      <c r="I27" s="14">
        <f>I5+I6+I12+I13+I14+I21+I22+I26</f>
        <v>13098.779999999999</v>
      </c>
      <c r="J27" s="14"/>
    </row>
    <row r="28" spans="1:5" ht="22.5" customHeight="1">
      <c r="A28" s="31" t="s">
        <v>44</v>
      </c>
      <c r="B28" s="31"/>
      <c r="C28" s="31"/>
      <c r="D28" s="31"/>
      <c r="E28" s="31"/>
    </row>
    <row r="30" spans="1:7" ht="14.25">
      <c r="A30" t="s">
        <v>45</v>
      </c>
      <c r="G30" t="s">
        <v>46</v>
      </c>
    </row>
  </sheetData>
  <sheetProtection/>
  <mergeCells count="22">
    <mergeCell ref="A1:J1"/>
    <mergeCell ref="A2:J2"/>
    <mergeCell ref="E3:F3"/>
    <mergeCell ref="A3:A4"/>
    <mergeCell ref="A7:A12"/>
    <mergeCell ref="A15:A21"/>
    <mergeCell ref="D3:D4"/>
    <mergeCell ref="I3:I4"/>
    <mergeCell ref="J3:J4"/>
    <mergeCell ref="A22:A25"/>
    <mergeCell ref="B3:B4"/>
    <mergeCell ref="B7:B11"/>
    <mergeCell ref="B15:B20"/>
    <mergeCell ref="B22:B25"/>
    <mergeCell ref="C3:C4"/>
    <mergeCell ref="C22:C25"/>
    <mergeCell ref="D22:D25"/>
    <mergeCell ref="E22:E25"/>
    <mergeCell ref="F22:F25"/>
    <mergeCell ref="G3:G4"/>
    <mergeCell ref="G22:G25"/>
    <mergeCell ref="H3:H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136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42" t="s">
        <v>0</v>
      </c>
      <c r="B3" s="42" t="s">
        <v>18</v>
      </c>
      <c r="C3" s="53"/>
      <c r="D3" s="42" t="s">
        <v>47</v>
      </c>
      <c r="E3" s="42"/>
      <c r="F3" s="53" t="s">
        <v>48</v>
      </c>
      <c r="G3" s="44" t="s">
        <v>23</v>
      </c>
      <c r="H3" s="44" t="s">
        <v>6</v>
      </c>
      <c r="I3" s="42" t="s">
        <v>7</v>
      </c>
    </row>
    <row r="4" spans="1:9" ht="18" customHeight="1">
      <c r="A4" s="42"/>
      <c r="B4" s="42"/>
      <c r="C4" s="54"/>
      <c r="D4" s="14" t="s">
        <v>25</v>
      </c>
      <c r="E4" s="14" t="s">
        <v>26</v>
      </c>
      <c r="F4" s="54"/>
      <c r="G4" s="45"/>
      <c r="H4" s="45"/>
      <c r="I4" s="42"/>
    </row>
    <row r="5" spans="1:9" ht="30.75" customHeight="1">
      <c r="A5" s="14">
        <v>1</v>
      </c>
      <c r="B5" s="14" t="s">
        <v>27</v>
      </c>
      <c r="C5" s="14"/>
      <c r="D5" s="14">
        <v>52</v>
      </c>
      <c r="E5" s="14">
        <v>87</v>
      </c>
      <c r="F5" s="14">
        <f>E5-D5</f>
        <v>35</v>
      </c>
      <c r="G5" s="14">
        <v>3.1</v>
      </c>
      <c r="H5" s="14">
        <f>F5*G5</f>
        <v>108.5</v>
      </c>
      <c r="I5" s="14"/>
    </row>
    <row r="6" spans="1:9" ht="30.75" customHeight="1">
      <c r="A6" s="14">
        <v>2</v>
      </c>
      <c r="B6" s="14" t="s">
        <v>28</v>
      </c>
      <c r="C6" s="14"/>
      <c r="D6" s="14">
        <v>3149</v>
      </c>
      <c r="E6" s="14">
        <v>3165</v>
      </c>
      <c r="F6" s="14">
        <f aca="true" t="shared" si="0" ref="F6:F21">E6-D6</f>
        <v>16</v>
      </c>
      <c r="G6" s="14">
        <v>3.1</v>
      </c>
      <c r="H6" s="14">
        <f aca="true" t="shared" si="1" ref="H6:H23">F6*G6</f>
        <v>49.6</v>
      </c>
      <c r="I6" s="14"/>
    </row>
    <row r="7" spans="1:9" ht="30.75" customHeight="1">
      <c r="A7" s="46">
        <v>3</v>
      </c>
      <c r="B7" s="46" t="s">
        <v>29</v>
      </c>
      <c r="C7" s="1" t="s">
        <v>49</v>
      </c>
      <c r="D7" s="1">
        <v>11637</v>
      </c>
      <c r="E7" s="1">
        <v>11795</v>
      </c>
      <c r="F7" s="14">
        <f t="shared" si="0"/>
        <v>158</v>
      </c>
      <c r="G7" s="14">
        <v>3.1</v>
      </c>
      <c r="H7" s="14">
        <f t="shared" si="1"/>
        <v>489.8</v>
      </c>
      <c r="I7" s="14"/>
    </row>
    <row r="8" spans="1:9" ht="30.75" customHeight="1">
      <c r="A8" s="47"/>
      <c r="B8" s="47"/>
      <c r="C8" s="1" t="s">
        <v>50</v>
      </c>
      <c r="D8" s="1">
        <v>967</v>
      </c>
      <c r="E8" s="1">
        <v>1143</v>
      </c>
      <c r="F8" s="14">
        <f t="shared" si="0"/>
        <v>176</v>
      </c>
      <c r="G8" s="14">
        <v>3.1</v>
      </c>
      <c r="H8" s="14">
        <f t="shared" si="1"/>
        <v>545.6</v>
      </c>
      <c r="I8" s="14"/>
    </row>
    <row r="9" spans="1:9" ht="30.75" customHeight="1">
      <c r="A9" s="48"/>
      <c r="B9" s="1" t="s">
        <v>31</v>
      </c>
      <c r="C9" s="26"/>
      <c r="D9" s="1"/>
      <c r="E9" s="1"/>
      <c r="F9" s="14">
        <f>(F7+F8)-50</f>
        <v>284</v>
      </c>
      <c r="G9" s="14">
        <v>3.1</v>
      </c>
      <c r="H9" s="14">
        <f t="shared" si="1"/>
        <v>880.4</v>
      </c>
      <c r="I9" s="14"/>
    </row>
    <row r="10" spans="1:9" ht="30.75" customHeight="1">
      <c r="A10" s="1">
        <v>4</v>
      </c>
      <c r="B10" s="1" t="s">
        <v>32</v>
      </c>
      <c r="C10" s="30"/>
      <c r="D10" s="1">
        <v>229</v>
      </c>
      <c r="E10" s="1">
        <v>234</v>
      </c>
      <c r="F10" s="14">
        <f>E10-D10</f>
        <v>5</v>
      </c>
      <c r="G10" s="14">
        <v>3.1</v>
      </c>
      <c r="H10" s="14">
        <f t="shared" si="1"/>
        <v>15.5</v>
      </c>
      <c r="I10" s="14"/>
    </row>
    <row r="11" spans="1:9" ht="30.75" customHeight="1">
      <c r="A11" s="1">
        <v>5</v>
      </c>
      <c r="B11" s="1" t="s">
        <v>34</v>
      </c>
      <c r="C11" s="16"/>
      <c r="D11" s="1">
        <v>3398</v>
      </c>
      <c r="E11" s="1">
        <v>3444</v>
      </c>
      <c r="F11" s="14">
        <f t="shared" si="0"/>
        <v>46</v>
      </c>
      <c r="G11" s="14">
        <v>3.1</v>
      </c>
      <c r="H11" s="14">
        <f t="shared" si="1"/>
        <v>142.6</v>
      </c>
      <c r="I11" s="14"/>
    </row>
    <row r="12" spans="1:9" ht="30.75" customHeight="1">
      <c r="A12" s="46">
        <v>6</v>
      </c>
      <c r="B12" s="46" t="s">
        <v>36</v>
      </c>
      <c r="C12" s="1" t="s">
        <v>49</v>
      </c>
      <c r="D12" s="1">
        <v>10573</v>
      </c>
      <c r="E12" s="1">
        <v>10597</v>
      </c>
      <c r="F12" s="14">
        <f t="shared" si="0"/>
        <v>24</v>
      </c>
      <c r="G12" s="14">
        <v>3.1</v>
      </c>
      <c r="H12" s="14">
        <f t="shared" si="1"/>
        <v>74.4</v>
      </c>
      <c r="I12" s="14"/>
    </row>
    <row r="13" spans="1:9" ht="30.75" customHeight="1">
      <c r="A13" s="47"/>
      <c r="B13" s="47"/>
      <c r="C13" s="1" t="s">
        <v>50</v>
      </c>
      <c r="D13" s="1">
        <v>2911</v>
      </c>
      <c r="E13" s="1">
        <v>2968</v>
      </c>
      <c r="F13" s="14">
        <f t="shared" si="0"/>
        <v>57</v>
      </c>
      <c r="G13" s="14">
        <v>3.1</v>
      </c>
      <c r="H13" s="14">
        <f t="shared" si="1"/>
        <v>176.70000000000002</v>
      </c>
      <c r="I13" s="14"/>
    </row>
    <row r="14" spans="1:9" ht="30.75" customHeight="1">
      <c r="A14" s="47"/>
      <c r="B14" s="47"/>
      <c r="C14" s="1" t="s">
        <v>51</v>
      </c>
      <c r="D14" s="1">
        <v>2228</v>
      </c>
      <c r="E14" s="1">
        <v>2248</v>
      </c>
      <c r="F14" s="14">
        <f t="shared" si="0"/>
        <v>20</v>
      </c>
      <c r="G14" s="14">
        <v>3.1</v>
      </c>
      <c r="H14" s="14">
        <f t="shared" si="1"/>
        <v>62</v>
      </c>
      <c r="I14" s="14"/>
    </row>
    <row r="15" spans="1:9" ht="30.75" customHeight="1">
      <c r="A15" s="47"/>
      <c r="B15" s="48"/>
      <c r="C15" s="1" t="s">
        <v>52</v>
      </c>
      <c r="D15" s="1">
        <v>1971</v>
      </c>
      <c r="E15" s="1">
        <v>2000</v>
      </c>
      <c r="F15" s="14">
        <f t="shared" si="0"/>
        <v>29</v>
      </c>
      <c r="G15" s="14">
        <v>3.1</v>
      </c>
      <c r="H15" s="14">
        <f t="shared" si="1"/>
        <v>89.9</v>
      </c>
      <c r="I15" s="14"/>
    </row>
    <row r="16" spans="1:9" ht="30.75" customHeight="1">
      <c r="A16" s="47"/>
      <c r="B16" s="17"/>
      <c r="C16" s="1" t="s">
        <v>53</v>
      </c>
      <c r="D16" s="1">
        <v>408</v>
      </c>
      <c r="E16" s="1">
        <v>438</v>
      </c>
      <c r="F16" s="14">
        <f t="shared" si="0"/>
        <v>30</v>
      </c>
      <c r="G16" s="14">
        <v>3.1</v>
      </c>
      <c r="H16" s="14">
        <f t="shared" si="1"/>
        <v>93</v>
      </c>
      <c r="I16" s="14"/>
    </row>
    <row r="17" spans="1:9" ht="30.75" customHeight="1">
      <c r="A17" s="47"/>
      <c r="B17" s="15" t="s">
        <v>31</v>
      </c>
      <c r="C17" s="15"/>
      <c r="D17" s="1"/>
      <c r="E17" s="1"/>
      <c r="F17" s="14">
        <f>F12+F13+F14+F15+F16</f>
        <v>160</v>
      </c>
      <c r="G17" s="14">
        <v>3.1</v>
      </c>
      <c r="H17" s="14">
        <f t="shared" si="1"/>
        <v>496</v>
      </c>
      <c r="I17" s="14"/>
    </row>
    <row r="18" spans="1:9" ht="30.75" customHeight="1">
      <c r="A18" s="46">
        <v>7</v>
      </c>
      <c r="B18" s="46" t="s">
        <v>38</v>
      </c>
      <c r="C18" s="1" t="s">
        <v>49</v>
      </c>
      <c r="D18" s="1">
        <v>5242</v>
      </c>
      <c r="E18" s="1">
        <v>5292</v>
      </c>
      <c r="F18" s="14">
        <f t="shared" si="0"/>
        <v>50</v>
      </c>
      <c r="G18" s="14">
        <v>3.1</v>
      </c>
      <c r="H18" s="14">
        <f t="shared" si="1"/>
        <v>155</v>
      </c>
      <c r="I18" s="14"/>
    </row>
    <row r="19" spans="1:9" ht="30.75" customHeight="1">
      <c r="A19" s="47"/>
      <c r="B19" s="47"/>
      <c r="C19" s="1" t="s">
        <v>50</v>
      </c>
      <c r="D19" s="1">
        <v>6039</v>
      </c>
      <c r="E19" s="1">
        <v>6198</v>
      </c>
      <c r="F19" s="14">
        <f t="shared" si="0"/>
        <v>159</v>
      </c>
      <c r="G19" s="14">
        <v>3.1</v>
      </c>
      <c r="H19" s="14">
        <f t="shared" si="1"/>
        <v>492.90000000000003</v>
      </c>
      <c r="I19" s="14"/>
    </row>
    <row r="20" spans="1:9" ht="30.75" customHeight="1">
      <c r="A20" s="47"/>
      <c r="B20" s="47"/>
      <c r="C20" s="1" t="s">
        <v>51</v>
      </c>
      <c r="D20" s="1">
        <v>517</v>
      </c>
      <c r="E20" s="1">
        <v>536</v>
      </c>
      <c r="F20" s="14">
        <f t="shared" si="0"/>
        <v>19</v>
      </c>
      <c r="G20" s="14">
        <v>3.1</v>
      </c>
      <c r="H20" s="14">
        <f t="shared" si="1"/>
        <v>58.9</v>
      </c>
      <c r="I20" s="14"/>
    </row>
    <row r="21" spans="1:9" ht="30.75" customHeight="1">
      <c r="A21" s="47"/>
      <c r="B21" s="48"/>
      <c r="C21" s="1" t="s">
        <v>52</v>
      </c>
      <c r="D21" s="1">
        <v>1001</v>
      </c>
      <c r="E21" s="1">
        <v>1017</v>
      </c>
      <c r="F21" s="14">
        <f t="shared" si="0"/>
        <v>16</v>
      </c>
      <c r="G21" s="14">
        <v>3.1</v>
      </c>
      <c r="H21" s="14">
        <f t="shared" si="1"/>
        <v>49.6</v>
      </c>
      <c r="I21" s="14"/>
    </row>
    <row r="22" spans="1:9" ht="30.75" customHeight="1">
      <c r="A22" s="48"/>
      <c r="B22" s="16" t="s">
        <v>31</v>
      </c>
      <c r="C22" s="16"/>
      <c r="D22" s="1"/>
      <c r="E22" s="1"/>
      <c r="F22" s="14">
        <f>F18+F19+F20+F21</f>
        <v>244</v>
      </c>
      <c r="G22" s="14">
        <v>3.1</v>
      </c>
      <c r="H22" s="14">
        <f t="shared" si="1"/>
        <v>756.4</v>
      </c>
      <c r="I22" s="14"/>
    </row>
    <row r="23" spans="1:9" ht="30.75" customHeight="1">
      <c r="A23" s="16">
        <v>8</v>
      </c>
      <c r="B23" s="16" t="s">
        <v>40</v>
      </c>
      <c r="C23" s="16"/>
      <c r="D23" s="1">
        <v>330</v>
      </c>
      <c r="E23" s="1">
        <v>335</v>
      </c>
      <c r="F23" s="14">
        <f>E23-D23</f>
        <v>5</v>
      </c>
      <c r="G23" s="14">
        <v>3.1</v>
      </c>
      <c r="H23" s="14">
        <f t="shared" si="1"/>
        <v>15.5</v>
      </c>
      <c r="I23" s="14"/>
    </row>
    <row r="24" spans="1:9" ht="30.75" customHeight="1">
      <c r="A24" s="2" t="s">
        <v>42</v>
      </c>
      <c r="B24" s="2" t="s">
        <v>43</v>
      </c>
      <c r="C24" s="2"/>
      <c r="D24" s="14"/>
      <c r="E24" s="14"/>
      <c r="F24" s="14">
        <f>F5+F6+F9+F10+F11+F17+F22+F23</f>
        <v>795</v>
      </c>
      <c r="G24" s="14"/>
      <c r="H24" s="14">
        <f>H5+H6+H9+H10+H11+H17+H22+H23</f>
        <v>2464.5</v>
      </c>
      <c r="I24" s="14"/>
    </row>
    <row r="25" spans="1:9" ht="14.25">
      <c r="A25" s="31" t="s">
        <v>54</v>
      </c>
      <c r="B25" s="31"/>
      <c r="C25" s="31"/>
      <c r="D25" s="31"/>
      <c r="E25" s="31"/>
      <c r="F25" s="31"/>
      <c r="G25" s="31"/>
      <c r="H25" s="31"/>
      <c r="I25" s="31"/>
    </row>
    <row r="27" spans="1:7" ht="14.25">
      <c r="A27" t="s">
        <v>45</v>
      </c>
      <c r="G27" t="s">
        <v>46</v>
      </c>
    </row>
  </sheetData>
  <sheetProtection/>
  <mergeCells count="16">
    <mergeCell ref="A1:I1"/>
    <mergeCell ref="A2:I2"/>
    <mergeCell ref="D3:E3"/>
    <mergeCell ref="A3:A4"/>
    <mergeCell ref="A7:A9"/>
    <mergeCell ref="A12:A17"/>
    <mergeCell ref="F3:F4"/>
    <mergeCell ref="G3:G4"/>
    <mergeCell ref="H3:H4"/>
    <mergeCell ref="I3:I4"/>
    <mergeCell ref="A18:A22"/>
    <mergeCell ref="B3:B4"/>
    <mergeCell ref="B7:B8"/>
    <mergeCell ref="B12:B15"/>
    <mergeCell ref="B18:B21"/>
    <mergeCell ref="C3:C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8">
      <selection activeCell="E28" sqref="E28"/>
    </sheetView>
  </sheetViews>
  <sheetFormatPr defaultColWidth="9.00390625" defaultRowHeight="14.25"/>
  <cols>
    <col min="1" max="1" width="4.50390625" style="0" customWidth="1"/>
    <col min="5" max="5" width="9.375" style="0" bestFit="1" customWidth="1"/>
    <col min="7" max="7" width="11.25390625" style="0" customWidth="1"/>
    <col min="8" max="8" width="15.375" style="0" customWidth="1"/>
  </cols>
  <sheetData>
    <row r="1" spans="1:8" ht="7.5" customHeight="1">
      <c r="A1" s="57"/>
      <c r="B1" s="57"/>
      <c r="C1" s="57"/>
      <c r="D1" s="57"/>
      <c r="E1" s="57"/>
      <c r="F1" s="57"/>
      <c r="G1" s="57"/>
      <c r="H1" s="57"/>
    </row>
    <row r="2" spans="1:8" ht="18" customHeight="1">
      <c r="A2" s="50" t="s">
        <v>137</v>
      </c>
      <c r="B2" s="50"/>
      <c r="C2" s="50"/>
      <c r="D2" s="50"/>
      <c r="E2" s="50"/>
      <c r="F2" s="50"/>
      <c r="G2" s="50"/>
      <c r="H2" s="50"/>
    </row>
    <row r="3" spans="1:8" ht="15.75" customHeight="1">
      <c r="A3" s="53" t="s">
        <v>0</v>
      </c>
      <c r="B3" s="53" t="s">
        <v>18</v>
      </c>
      <c r="C3" s="58" t="s">
        <v>21</v>
      </c>
      <c r="D3" s="59"/>
      <c r="E3" s="53" t="s">
        <v>22</v>
      </c>
      <c r="F3" s="44" t="s">
        <v>23</v>
      </c>
      <c r="G3" s="44" t="s">
        <v>6</v>
      </c>
      <c r="H3" s="53" t="s">
        <v>7</v>
      </c>
    </row>
    <row r="4" spans="1:8" ht="12.75" customHeight="1">
      <c r="A4" s="54"/>
      <c r="B4" s="54"/>
      <c r="C4" s="14" t="s">
        <v>25</v>
      </c>
      <c r="D4" s="14" t="s">
        <v>26</v>
      </c>
      <c r="E4" s="54"/>
      <c r="F4" s="45"/>
      <c r="G4" s="45"/>
      <c r="H4" s="54"/>
    </row>
    <row r="5" spans="1:8" ht="21" customHeight="1">
      <c r="A5" s="14">
        <v>1</v>
      </c>
      <c r="B5" s="1" t="s">
        <v>55</v>
      </c>
      <c r="C5" s="14">
        <v>97231</v>
      </c>
      <c r="D5" s="14">
        <v>99393</v>
      </c>
      <c r="E5" s="14">
        <f aca="true" t="shared" si="0" ref="E5:E14">D5-C5</f>
        <v>2162</v>
      </c>
      <c r="F5" s="14">
        <v>0.54</v>
      </c>
      <c r="G5" s="14">
        <f>E5*F5</f>
        <v>1167.48</v>
      </c>
      <c r="H5" s="14"/>
    </row>
    <row r="6" spans="1:8" ht="21" customHeight="1">
      <c r="A6" s="14">
        <v>2</v>
      </c>
      <c r="B6" s="1" t="s">
        <v>56</v>
      </c>
      <c r="C6" s="14">
        <v>96101</v>
      </c>
      <c r="D6" s="14">
        <v>96899</v>
      </c>
      <c r="E6" s="14">
        <f t="shared" si="0"/>
        <v>798</v>
      </c>
      <c r="F6" s="14">
        <v>0.54</v>
      </c>
      <c r="G6" s="14">
        <f aca="true" t="shared" si="1" ref="G6:G20">E6*F6</f>
        <v>430.92</v>
      </c>
      <c r="H6" s="14"/>
    </row>
    <row r="7" spans="1:8" ht="21" customHeight="1">
      <c r="A7" s="14">
        <v>3</v>
      </c>
      <c r="B7" s="1" t="s">
        <v>57</v>
      </c>
      <c r="C7" s="14">
        <v>88904</v>
      </c>
      <c r="D7" s="14">
        <v>89701</v>
      </c>
      <c r="E7" s="14">
        <f t="shared" si="0"/>
        <v>797</v>
      </c>
      <c r="F7" s="14">
        <v>0.54</v>
      </c>
      <c r="G7" s="14">
        <f t="shared" si="1"/>
        <v>430.38000000000005</v>
      </c>
      <c r="H7" s="14"/>
    </row>
    <row r="8" spans="1:8" ht="21" customHeight="1">
      <c r="A8" s="46">
        <v>4</v>
      </c>
      <c r="B8" s="46" t="s">
        <v>58</v>
      </c>
      <c r="C8" s="15">
        <v>58916</v>
      </c>
      <c r="D8" s="15">
        <v>59640</v>
      </c>
      <c r="E8" s="15">
        <f t="shared" si="0"/>
        <v>724</v>
      </c>
      <c r="F8" s="14">
        <v>0.54</v>
      </c>
      <c r="G8" s="14">
        <f t="shared" si="1"/>
        <v>390.96000000000004</v>
      </c>
      <c r="H8" s="14"/>
    </row>
    <row r="9" spans="1:8" ht="21" customHeight="1">
      <c r="A9" s="47"/>
      <c r="B9" s="47"/>
      <c r="C9" s="15">
        <v>108714</v>
      </c>
      <c r="D9" s="15">
        <v>109326</v>
      </c>
      <c r="E9" s="15">
        <f t="shared" si="0"/>
        <v>612</v>
      </c>
      <c r="F9" s="14">
        <v>0.54</v>
      </c>
      <c r="G9" s="14">
        <f t="shared" si="1"/>
        <v>330.48</v>
      </c>
      <c r="H9" s="14"/>
    </row>
    <row r="10" spans="1:8" ht="21" customHeight="1">
      <c r="A10" s="47"/>
      <c r="B10" s="47"/>
      <c r="C10" s="15">
        <v>18722</v>
      </c>
      <c r="D10" s="15">
        <v>18910</v>
      </c>
      <c r="E10" s="15">
        <f t="shared" si="0"/>
        <v>188</v>
      </c>
      <c r="F10" s="14">
        <v>0.54</v>
      </c>
      <c r="G10" s="14">
        <f t="shared" si="1"/>
        <v>101.52000000000001</v>
      </c>
      <c r="H10" s="14"/>
    </row>
    <row r="11" spans="1:8" ht="21" customHeight="1">
      <c r="A11" s="48"/>
      <c r="B11" s="17" t="s">
        <v>31</v>
      </c>
      <c r="C11" s="15"/>
      <c r="D11" s="15"/>
      <c r="E11" s="15">
        <f>E8+E9+E10</f>
        <v>1524</v>
      </c>
      <c r="F11" s="14">
        <v>0.54</v>
      </c>
      <c r="G11" s="14">
        <f>G8+G9+G10</f>
        <v>822.96</v>
      </c>
      <c r="H11" s="14"/>
    </row>
    <row r="12" spans="1:8" ht="21" customHeight="1">
      <c r="A12" s="55">
        <v>5</v>
      </c>
      <c r="B12" s="55" t="s">
        <v>59</v>
      </c>
      <c r="C12" s="27">
        <v>56904</v>
      </c>
      <c r="D12" s="27">
        <v>57395</v>
      </c>
      <c r="E12" s="27">
        <f t="shared" si="0"/>
        <v>491</v>
      </c>
      <c r="F12" s="14">
        <v>0.54</v>
      </c>
      <c r="G12" s="14">
        <f t="shared" si="1"/>
        <v>265.14000000000004</v>
      </c>
      <c r="H12" s="14"/>
    </row>
    <row r="13" spans="1:8" ht="21" customHeight="1">
      <c r="A13" s="56"/>
      <c r="B13" s="56"/>
      <c r="C13" s="27">
        <v>22302</v>
      </c>
      <c r="D13" s="27">
        <v>22457</v>
      </c>
      <c r="E13" s="27">
        <f t="shared" si="0"/>
        <v>155</v>
      </c>
      <c r="F13" s="14">
        <v>0.54</v>
      </c>
      <c r="G13" s="14">
        <f t="shared" si="1"/>
        <v>83.7</v>
      </c>
      <c r="H13" s="14"/>
    </row>
    <row r="14" spans="1:8" ht="21" customHeight="1">
      <c r="A14" s="56"/>
      <c r="B14" s="48"/>
      <c r="C14" s="27">
        <v>13733</v>
      </c>
      <c r="D14" s="27">
        <v>13986</v>
      </c>
      <c r="E14" s="27">
        <f t="shared" si="0"/>
        <v>253</v>
      </c>
      <c r="F14" s="14">
        <v>0.54</v>
      </c>
      <c r="G14" s="14">
        <f t="shared" si="1"/>
        <v>136.62</v>
      </c>
      <c r="H14" s="14"/>
    </row>
    <row r="15" spans="1:8" ht="21" customHeight="1">
      <c r="A15" s="48"/>
      <c r="B15" s="28" t="s">
        <v>31</v>
      </c>
      <c r="C15" s="27"/>
      <c r="D15" s="27"/>
      <c r="E15" s="27">
        <f>E12+E13+E14</f>
        <v>899</v>
      </c>
      <c r="F15" s="14">
        <v>0.54</v>
      </c>
      <c r="G15" s="14">
        <f>G12+G13+G14</f>
        <v>485.46000000000004</v>
      </c>
      <c r="H15" s="14"/>
    </row>
    <row r="16" spans="1:8" ht="21" customHeight="1">
      <c r="A16" s="14">
        <v>6</v>
      </c>
      <c r="B16" s="1" t="s">
        <v>60</v>
      </c>
      <c r="C16" s="14">
        <v>61309</v>
      </c>
      <c r="D16" s="14">
        <v>61910</v>
      </c>
      <c r="E16" s="27">
        <f>D16-C16</f>
        <v>601</v>
      </c>
      <c r="F16" s="14">
        <v>0.54</v>
      </c>
      <c r="G16" s="14">
        <f t="shared" si="1"/>
        <v>324.54</v>
      </c>
      <c r="H16" s="14"/>
    </row>
    <row r="17" spans="1:8" ht="21" customHeight="1">
      <c r="A17" s="14">
        <v>7</v>
      </c>
      <c r="B17" s="1" t="s">
        <v>61</v>
      </c>
      <c r="C17" s="14">
        <v>55818</v>
      </c>
      <c r="D17" s="14">
        <v>56284</v>
      </c>
      <c r="E17" s="27">
        <f>D17-C17</f>
        <v>466</v>
      </c>
      <c r="F17" s="14">
        <v>0.54</v>
      </c>
      <c r="G17" s="14">
        <f t="shared" si="1"/>
        <v>251.64000000000001</v>
      </c>
      <c r="H17" s="14"/>
    </row>
    <row r="18" spans="1:8" ht="21" customHeight="1">
      <c r="A18" s="46">
        <v>8</v>
      </c>
      <c r="B18" s="9" t="s">
        <v>62</v>
      </c>
      <c r="C18" s="14">
        <v>9790</v>
      </c>
      <c r="D18" s="14">
        <v>9908</v>
      </c>
      <c r="E18" s="27">
        <f>(D18-C18)*40</f>
        <v>4720</v>
      </c>
      <c r="F18" s="14">
        <v>0.54</v>
      </c>
      <c r="G18" s="14">
        <f t="shared" si="1"/>
        <v>2548.8</v>
      </c>
      <c r="H18" s="14" t="s">
        <v>10</v>
      </c>
    </row>
    <row r="19" spans="1:8" ht="21" customHeight="1">
      <c r="A19" s="48"/>
      <c r="B19" s="9" t="s">
        <v>63</v>
      </c>
      <c r="C19" s="14">
        <v>7562</v>
      </c>
      <c r="D19" s="14">
        <v>7679</v>
      </c>
      <c r="E19" s="27">
        <f>(D19-C19)*40</f>
        <v>4680</v>
      </c>
      <c r="F19" s="14">
        <v>0.54</v>
      </c>
      <c r="G19" s="14">
        <f t="shared" si="1"/>
        <v>2527.2000000000003</v>
      </c>
      <c r="H19" s="14" t="s">
        <v>10</v>
      </c>
    </row>
    <row r="20" spans="1:8" ht="21" customHeight="1">
      <c r="A20" s="16">
        <v>9</v>
      </c>
      <c r="B20" s="8" t="s">
        <v>64</v>
      </c>
      <c r="C20" s="14">
        <v>4300</v>
      </c>
      <c r="D20" s="14">
        <v>4487</v>
      </c>
      <c r="E20" s="27">
        <f>(D20-C20)*30</f>
        <v>5610</v>
      </c>
      <c r="F20" s="14">
        <v>0.54</v>
      </c>
      <c r="G20" s="14">
        <f t="shared" si="1"/>
        <v>3029.4</v>
      </c>
      <c r="H20" s="14" t="s">
        <v>9</v>
      </c>
    </row>
    <row r="21" spans="1:8" ht="21" customHeight="1">
      <c r="A21" s="14"/>
      <c r="B21" s="1" t="s">
        <v>31</v>
      </c>
      <c r="C21" s="14"/>
      <c r="D21" s="14"/>
      <c r="E21" s="27">
        <f>E18+E19+E20</f>
        <v>15010</v>
      </c>
      <c r="F21" s="14"/>
      <c r="G21" s="14">
        <f>G18+G19+G20</f>
        <v>8105.4</v>
      </c>
      <c r="H21" s="14"/>
    </row>
    <row r="22" spans="1:8" ht="21" customHeight="1">
      <c r="A22" s="14">
        <v>10</v>
      </c>
      <c r="B22" s="1" t="s">
        <v>65</v>
      </c>
      <c r="C22" s="14">
        <v>23757</v>
      </c>
      <c r="D22" s="14">
        <v>24218</v>
      </c>
      <c r="E22" s="27">
        <f>(D22-C22)*40</f>
        <v>18440</v>
      </c>
      <c r="F22" s="14">
        <v>0.54</v>
      </c>
      <c r="G22" s="14">
        <f aca="true" t="shared" si="2" ref="G22:G27">E22*F22</f>
        <v>9957.6</v>
      </c>
      <c r="H22" s="14" t="s">
        <v>10</v>
      </c>
    </row>
    <row r="23" spans="1:8" ht="21" customHeight="1">
      <c r="A23" s="12">
        <v>11</v>
      </c>
      <c r="B23" s="25" t="s">
        <v>66</v>
      </c>
      <c r="C23" s="14">
        <v>16548</v>
      </c>
      <c r="D23" s="14">
        <v>16736</v>
      </c>
      <c r="E23" s="27">
        <f>(D23-C23)*40</f>
        <v>7520</v>
      </c>
      <c r="F23" s="14">
        <v>0.54</v>
      </c>
      <c r="G23" s="14">
        <f t="shared" si="2"/>
        <v>4060.8</v>
      </c>
      <c r="H23" s="14" t="s">
        <v>10</v>
      </c>
    </row>
    <row r="24" spans="1:8" ht="21" customHeight="1">
      <c r="A24" s="12">
        <v>12</v>
      </c>
      <c r="B24" s="25" t="s">
        <v>67</v>
      </c>
      <c r="C24" s="14">
        <v>1720</v>
      </c>
      <c r="D24" s="14">
        <v>3134</v>
      </c>
      <c r="E24" s="27">
        <f>D24-C24</f>
        <v>1414</v>
      </c>
      <c r="F24" s="14">
        <v>0.54</v>
      </c>
      <c r="G24" s="14">
        <f t="shared" si="2"/>
        <v>763.5600000000001</v>
      </c>
      <c r="H24" s="14"/>
    </row>
    <row r="25" spans="1:8" ht="21" customHeight="1">
      <c r="A25" s="12">
        <v>13</v>
      </c>
      <c r="B25" s="25" t="s">
        <v>68</v>
      </c>
      <c r="C25" s="14">
        <v>849</v>
      </c>
      <c r="D25" s="14">
        <v>1297</v>
      </c>
      <c r="E25" s="27">
        <f>D25-C25</f>
        <v>448</v>
      </c>
      <c r="F25" s="14">
        <v>0.54</v>
      </c>
      <c r="G25" s="14">
        <f t="shared" si="2"/>
        <v>241.92000000000002</v>
      </c>
      <c r="H25" s="14"/>
    </row>
    <row r="26" spans="1:8" ht="21" customHeight="1">
      <c r="A26" s="12">
        <v>14</v>
      </c>
      <c r="B26" s="25" t="s">
        <v>69</v>
      </c>
      <c r="C26" s="14">
        <v>2042</v>
      </c>
      <c r="D26" s="14">
        <v>2085</v>
      </c>
      <c r="E26" s="27">
        <f>D26-C26</f>
        <v>43</v>
      </c>
      <c r="F26" s="14">
        <v>0.54</v>
      </c>
      <c r="G26" s="14">
        <f t="shared" si="2"/>
        <v>23.220000000000002</v>
      </c>
      <c r="H26" s="14"/>
    </row>
    <row r="27" spans="1:8" ht="21" customHeight="1">
      <c r="A27" s="12">
        <v>15</v>
      </c>
      <c r="B27" s="25" t="s">
        <v>131</v>
      </c>
      <c r="C27" s="14">
        <v>2748</v>
      </c>
      <c r="D27" s="14">
        <v>2848</v>
      </c>
      <c r="E27" s="27">
        <f>D27-C27</f>
        <v>100</v>
      </c>
      <c r="F27" s="14">
        <v>0.54</v>
      </c>
      <c r="G27" s="14">
        <f t="shared" si="2"/>
        <v>54</v>
      </c>
      <c r="H27" s="14"/>
    </row>
    <row r="28" spans="1:8" ht="21" customHeight="1">
      <c r="A28" s="12">
        <v>16</v>
      </c>
      <c r="B28" s="25" t="s">
        <v>31</v>
      </c>
      <c r="C28" s="14"/>
      <c r="D28" s="14"/>
      <c r="E28" s="27">
        <f>E22+E23-E24-E25-E26-E27</f>
        <v>23955</v>
      </c>
      <c r="F28" s="14"/>
      <c r="G28" s="14">
        <f>E28*0.54</f>
        <v>12935.7</v>
      </c>
      <c r="H28" s="14"/>
    </row>
    <row r="29" spans="1:8" ht="21" customHeight="1">
      <c r="A29" s="25">
        <v>17</v>
      </c>
      <c r="B29" s="25" t="s">
        <v>70</v>
      </c>
      <c r="C29" s="14">
        <v>8507</v>
      </c>
      <c r="D29" s="14">
        <v>8583</v>
      </c>
      <c r="E29" s="27">
        <f>(D29-C29)*40</f>
        <v>3040</v>
      </c>
      <c r="F29" s="14"/>
      <c r="G29" s="14">
        <f>E29*0.54</f>
        <v>1641.6000000000001</v>
      </c>
      <c r="H29" s="14" t="s">
        <v>10</v>
      </c>
    </row>
    <row r="30" spans="1:8" ht="21" customHeight="1">
      <c r="A30" s="2" t="s">
        <v>42</v>
      </c>
      <c r="B30" s="1" t="s">
        <v>43</v>
      </c>
      <c r="C30" s="14"/>
      <c r="D30" s="14"/>
      <c r="E30" s="14">
        <f>E5+E6+E7+E11+E15+E16+E17+E21+E28+E29</f>
        <v>49252</v>
      </c>
      <c r="F30" s="14"/>
      <c r="G30" s="14">
        <f>G5+G6+G7+G11+G15+G16+G17+G21+G28+G29</f>
        <v>26596.079999999998</v>
      </c>
      <c r="H30" s="14"/>
    </row>
    <row r="31" ht="24" customHeight="1">
      <c r="A31" t="s">
        <v>130</v>
      </c>
    </row>
    <row r="32" spans="1:2" ht="24" customHeight="1">
      <c r="A32" t="s">
        <v>71</v>
      </c>
      <c r="B32" s="29"/>
    </row>
    <row r="33" ht="24" customHeight="1"/>
    <row r="34" ht="24" customHeight="1"/>
  </sheetData>
  <sheetProtection/>
  <mergeCells count="14">
    <mergeCell ref="A1:H1"/>
    <mergeCell ref="A2:H2"/>
    <mergeCell ref="C3:D3"/>
    <mergeCell ref="A3:A4"/>
    <mergeCell ref="A8:A11"/>
    <mergeCell ref="A12:A15"/>
    <mergeCell ref="G3:G4"/>
    <mergeCell ref="H3:H4"/>
    <mergeCell ref="A18:A19"/>
    <mergeCell ref="B3:B4"/>
    <mergeCell ref="B8:B10"/>
    <mergeCell ref="B12:B14"/>
    <mergeCell ref="E3:E4"/>
    <mergeCell ref="F3:F4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1.5" customHeight="1">
      <c r="A1" s="57"/>
      <c r="B1" s="57"/>
      <c r="C1" s="57"/>
      <c r="D1" s="57"/>
      <c r="E1" s="57"/>
      <c r="F1" s="57"/>
      <c r="G1" s="57"/>
      <c r="H1" s="57"/>
    </row>
    <row r="2" spans="1:8" ht="15.75" customHeight="1">
      <c r="A2" s="50" t="s">
        <v>137</v>
      </c>
      <c r="B2" s="50"/>
      <c r="C2" s="50"/>
      <c r="D2" s="50"/>
      <c r="E2" s="50"/>
      <c r="F2" s="50"/>
      <c r="G2" s="50"/>
      <c r="H2" s="50"/>
    </row>
    <row r="3" spans="1:8" ht="16.5" customHeight="1">
      <c r="A3" s="53" t="s">
        <v>0</v>
      </c>
      <c r="B3" s="53" t="s">
        <v>18</v>
      </c>
      <c r="C3" s="58" t="s">
        <v>47</v>
      </c>
      <c r="D3" s="59"/>
      <c r="E3" s="53" t="s">
        <v>48</v>
      </c>
      <c r="F3" s="44" t="s">
        <v>23</v>
      </c>
      <c r="G3" s="44" t="s">
        <v>72</v>
      </c>
      <c r="H3" s="53" t="s">
        <v>7</v>
      </c>
    </row>
    <row r="4" spans="1:8" ht="15" customHeight="1">
      <c r="A4" s="54"/>
      <c r="B4" s="54"/>
      <c r="C4" s="14" t="s">
        <v>25</v>
      </c>
      <c r="D4" s="14" t="s">
        <v>26</v>
      </c>
      <c r="E4" s="54"/>
      <c r="F4" s="45"/>
      <c r="G4" s="45"/>
      <c r="H4" s="54"/>
    </row>
    <row r="5" spans="1:8" ht="22.5" customHeight="1">
      <c r="A5" s="46">
        <v>1</v>
      </c>
      <c r="B5" s="46" t="s">
        <v>55</v>
      </c>
      <c r="C5" s="14">
        <v>2414</v>
      </c>
      <c r="D5" s="14">
        <v>2434</v>
      </c>
      <c r="E5" s="14">
        <f>D5-C5</f>
        <v>20</v>
      </c>
      <c r="F5" s="14">
        <v>3.1</v>
      </c>
      <c r="G5" s="14">
        <f>E5*F5</f>
        <v>62</v>
      </c>
      <c r="H5" s="14"/>
    </row>
    <row r="6" spans="1:8" ht="22.5" customHeight="1">
      <c r="A6" s="47"/>
      <c r="B6" s="48"/>
      <c r="C6" s="14">
        <v>299</v>
      </c>
      <c r="D6" s="14">
        <v>309</v>
      </c>
      <c r="E6" s="14">
        <f>D6-C6</f>
        <v>10</v>
      </c>
      <c r="F6" s="14">
        <v>3.1</v>
      </c>
      <c r="G6" s="14">
        <f>E6*F6</f>
        <v>31</v>
      </c>
      <c r="H6" s="14"/>
    </row>
    <row r="7" spans="1:8" ht="22.5" customHeight="1">
      <c r="A7" s="48"/>
      <c r="B7" s="1" t="s">
        <v>31</v>
      </c>
      <c r="C7" s="14"/>
      <c r="D7" s="14"/>
      <c r="E7" s="14">
        <f>E5+E6</f>
        <v>30</v>
      </c>
      <c r="F7" s="14">
        <v>3.1</v>
      </c>
      <c r="G7" s="14">
        <f>G5+G6</f>
        <v>93</v>
      </c>
      <c r="H7" s="14"/>
    </row>
    <row r="8" spans="1:8" ht="22.5" customHeight="1">
      <c r="A8" s="46">
        <v>2</v>
      </c>
      <c r="B8" s="46" t="s">
        <v>56</v>
      </c>
      <c r="C8" s="14">
        <v>2699</v>
      </c>
      <c r="D8" s="14">
        <v>2709</v>
      </c>
      <c r="E8" s="14">
        <f aca="true" t="shared" si="0" ref="E8:E25">D8-C8</f>
        <v>10</v>
      </c>
      <c r="F8" s="14">
        <v>3.1</v>
      </c>
      <c r="G8" s="14">
        <f aca="true" t="shared" si="1" ref="G8:G25">E8*F8</f>
        <v>31</v>
      </c>
      <c r="H8" s="14"/>
    </row>
    <row r="9" spans="1:8" ht="22.5" customHeight="1">
      <c r="A9" s="47"/>
      <c r="B9" s="48"/>
      <c r="C9" s="14">
        <v>335</v>
      </c>
      <c r="D9" s="14">
        <v>350</v>
      </c>
      <c r="E9" s="14">
        <f t="shared" si="0"/>
        <v>15</v>
      </c>
      <c r="F9" s="14">
        <v>3.1</v>
      </c>
      <c r="G9" s="14">
        <f t="shared" si="1"/>
        <v>46.5</v>
      </c>
      <c r="H9" s="14"/>
    </row>
    <row r="10" spans="1:8" ht="22.5" customHeight="1">
      <c r="A10" s="48"/>
      <c r="B10" s="17" t="s">
        <v>31</v>
      </c>
      <c r="C10" s="14"/>
      <c r="D10" s="14"/>
      <c r="E10" s="14">
        <f>E8+E9</f>
        <v>25</v>
      </c>
      <c r="F10" s="14">
        <v>3.1</v>
      </c>
      <c r="G10" s="14">
        <f>G8+G9</f>
        <v>77.5</v>
      </c>
      <c r="H10" s="14"/>
    </row>
    <row r="11" spans="1:8" ht="22.5" customHeight="1">
      <c r="A11" s="46">
        <v>3</v>
      </c>
      <c r="B11" s="46" t="s">
        <v>57</v>
      </c>
      <c r="C11" s="14">
        <v>2242</v>
      </c>
      <c r="D11" s="14">
        <v>2250</v>
      </c>
      <c r="E11" s="14">
        <f t="shared" si="0"/>
        <v>8</v>
      </c>
      <c r="F11" s="14">
        <v>3.1</v>
      </c>
      <c r="G11" s="14">
        <f t="shared" si="1"/>
        <v>24.8</v>
      </c>
      <c r="H11" s="14"/>
    </row>
    <row r="12" spans="1:8" ht="22.5" customHeight="1">
      <c r="A12" s="47"/>
      <c r="B12" s="48"/>
      <c r="C12" s="14">
        <v>1489</v>
      </c>
      <c r="D12" s="14">
        <v>1499</v>
      </c>
      <c r="E12" s="14">
        <f t="shared" si="0"/>
        <v>10</v>
      </c>
      <c r="F12" s="14">
        <v>3.1</v>
      </c>
      <c r="G12" s="14">
        <f t="shared" si="1"/>
        <v>31</v>
      </c>
      <c r="H12" s="14"/>
    </row>
    <row r="13" spans="1:8" ht="22.5" customHeight="1">
      <c r="A13" s="48"/>
      <c r="B13" s="17" t="s">
        <v>31</v>
      </c>
      <c r="C13" s="14"/>
      <c r="D13" s="14"/>
      <c r="E13" s="14">
        <f>E11+E12</f>
        <v>18</v>
      </c>
      <c r="F13" s="14">
        <v>3.1</v>
      </c>
      <c r="G13" s="14">
        <f>G11+G12</f>
        <v>55.8</v>
      </c>
      <c r="H13" s="14"/>
    </row>
    <row r="14" spans="1:8" ht="22.5" customHeight="1">
      <c r="A14" s="46">
        <v>4</v>
      </c>
      <c r="B14" s="46" t="s">
        <v>58</v>
      </c>
      <c r="C14" s="14">
        <v>2539</v>
      </c>
      <c r="D14" s="14">
        <v>2554</v>
      </c>
      <c r="E14" s="14">
        <f t="shared" si="0"/>
        <v>15</v>
      </c>
      <c r="F14" s="14">
        <v>3.1</v>
      </c>
      <c r="G14" s="14">
        <f t="shared" si="1"/>
        <v>46.5</v>
      </c>
      <c r="H14" s="14"/>
    </row>
    <row r="15" spans="1:8" ht="22.5" customHeight="1">
      <c r="A15" s="47"/>
      <c r="B15" s="48"/>
      <c r="C15" s="14">
        <v>6078</v>
      </c>
      <c r="D15" s="14">
        <v>6108</v>
      </c>
      <c r="E15" s="14">
        <f t="shared" si="0"/>
        <v>30</v>
      </c>
      <c r="F15" s="14">
        <v>3.1</v>
      </c>
      <c r="G15" s="14">
        <f t="shared" si="1"/>
        <v>93</v>
      </c>
      <c r="H15" s="14"/>
    </row>
    <row r="16" spans="1:8" ht="22.5" customHeight="1">
      <c r="A16" s="48"/>
      <c r="B16" s="17" t="s">
        <v>31</v>
      </c>
      <c r="C16" s="14"/>
      <c r="D16" s="14"/>
      <c r="E16" s="14">
        <f>E14+E15</f>
        <v>45</v>
      </c>
      <c r="F16" s="14">
        <v>3.1</v>
      </c>
      <c r="G16" s="14">
        <f>G14+G15</f>
        <v>139.5</v>
      </c>
      <c r="H16" s="14"/>
    </row>
    <row r="17" spans="1:8" ht="22.5" customHeight="1">
      <c r="A17" s="55">
        <v>5</v>
      </c>
      <c r="B17" s="55" t="s">
        <v>59</v>
      </c>
      <c r="C17" s="14">
        <v>2711</v>
      </c>
      <c r="D17" s="14">
        <v>2731</v>
      </c>
      <c r="E17" s="14">
        <f t="shared" si="0"/>
        <v>20</v>
      </c>
      <c r="F17" s="14">
        <v>3.1</v>
      </c>
      <c r="G17" s="14">
        <f t="shared" si="1"/>
        <v>62</v>
      </c>
      <c r="H17" s="14"/>
    </row>
    <row r="18" spans="1:8" ht="22.5" customHeight="1">
      <c r="A18" s="56"/>
      <c r="B18" s="56"/>
      <c r="C18" s="14">
        <v>675</v>
      </c>
      <c r="D18" s="14">
        <v>690</v>
      </c>
      <c r="E18" s="14">
        <f t="shared" si="0"/>
        <v>15</v>
      </c>
      <c r="F18" s="14">
        <v>3.1</v>
      </c>
      <c r="G18" s="14">
        <f t="shared" si="1"/>
        <v>46.5</v>
      </c>
      <c r="H18" s="14"/>
    </row>
    <row r="19" spans="1:8" ht="22.5" customHeight="1">
      <c r="A19" s="56"/>
      <c r="B19" s="47"/>
      <c r="C19" s="14">
        <v>41</v>
      </c>
      <c r="D19" s="14">
        <v>44</v>
      </c>
      <c r="E19" s="14">
        <f t="shared" si="0"/>
        <v>3</v>
      </c>
      <c r="F19" s="14">
        <v>3.1</v>
      </c>
      <c r="G19" s="14">
        <f t="shared" si="1"/>
        <v>9.3</v>
      </c>
      <c r="H19" s="14"/>
    </row>
    <row r="20" spans="1:8" ht="22.5" customHeight="1">
      <c r="A20" s="48"/>
      <c r="B20" s="3" t="s">
        <v>31</v>
      </c>
      <c r="C20" s="14"/>
      <c r="D20" s="14"/>
      <c r="E20" s="14">
        <f>E17+E18+E19</f>
        <v>38</v>
      </c>
      <c r="F20" s="14">
        <v>3.1</v>
      </c>
      <c r="G20" s="14">
        <f>G17+G18+G19</f>
        <v>117.8</v>
      </c>
      <c r="H20" s="14"/>
    </row>
    <row r="21" spans="1:8" ht="22.5" customHeight="1">
      <c r="A21" s="46">
        <v>6</v>
      </c>
      <c r="B21" s="46" t="s">
        <v>60</v>
      </c>
      <c r="C21" s="14">
        <v>3249</v>
      </c>
      <c r="D21" s="14">
        <v>3259</v>
      </c>
      <c r="E21" s="14">
        <f>D21-C21</f>
        <v>10</v>
      </c>
      <c r="F21" s="14">
        <v>3.1</v>
      </c>
      <c r="G21" s="14">
        <f t="shared" si="1"/>
        <v>31</v>
      </c>
      <c r="H21" s="14"/>
    </row>
    <row r="22" spans="1:8" ht="22.5" customHeight="1">
      <c r="A22" s="47"/>
      <c r="B22" s="48"/>
      <c r="C22" s="14">
        <v>246</v>
      </c>
      <c r="D22" s="14">
        <v>256</v>
      </c>
      <c r="E22" s="14">
        <f t="shared" si="0"/>
        <v>10</v>
      </c>
      <c r="F22" s="14">
        <v>3.1</v>
      </c>
      <c r="G22" s="14">
        <f t="shared" si="1"/>
        <v>31</v>
      </c>
      <c r="H22" s="14"/>
    </row>
    <row r="23" spans="1:8" ht="22.5" customHeight="1">
      <c r="A23" s="48"/>
      <c r="B23" s="1" t="s">
        <v>31</v>
      </c>
      <c r="C23" s="14"/>
      <c r="D23" s="14"/>
      <c r="E23" s="14">
        <f>E21+E22</f>
        <v>20</v>
      </c>
      <c r="F23" s="14">
        <v>3.1</v>
      </c>
      <c r="G23" s="14">
        <f>G21+G22</f>
        <v>62</v>
      </c>
      <c r="H23" s="14"/>
    </row>
    <row r="24" spans="1:8" ht="22.5" customHeight="1">
      <c r="A24" s="46">
        <v>7</v>
      </c>
      <c r="B24" s="46" t="s">
        <v>61</v>
      </c>
      <c r="C24" s="14">
        <v>4447</v>
      </c>
      <c r="D24" s="14">
        <v>4457</v>
      </c>
      <c r="E24" s="14">
        <f t="shared" si="0"/>
        <v>10</v>
      </c>
      <c r="F24" s="14">
        <v>3.1</v>
      </c>
      <c r="G24" s="14">
        <f t="shared" si="1"/>
        <v>31</v>
      </c>
      <c r="H24" s="14"/>
    </row>
    <row r="25" spans="1:8" ht="22.5" customHeight="1">
      <c r="A25" s="47"/>
      <c r="B25" s="48"/>
      <c r="C25" s="14">
        <v>265</v>
      </c>
      <c r="D25" s="14">
        <v>270</v>
      </c>
      <c r="E25" s="14">
        <f t="shared" si="0"/>
        <v>5</v>
      </c>
      <c r="F25" s="14">
        <v>3.1</v>
      </c>
      <c r="G25" s="14">
        <f t="shared" si="1"/>
        <v>15.5</v>
      </c>
      <c r="H25" s="14"/>
    </row>
    <row r="26" spans="1:8" ht="22.5" customHeight="1">
      <c r="A26" s="48"/>
      <c r="B26" s="3" t="s">
        <v>31</v>
      </c>
      <c r="C26" s="21"/>
      <c r="D26" s="21"/>
      <c r="E26" s="14">
        <f>E24+E25</f>
        <v>15</v>
      </c>
      <c r="F26" s="14">
        <v>3.1</v>
      </c>
      <c r="G26" s="14">
        <f>G24+G25</f>
        <v>46.5</v>
      </c>
      <c r="H26" s="14"/>
    </row>
    <row r="27" spans="1:8" ht="22.5" customHeight="1">
      <c r="A27" s="1">
        <v>8</v>
      </c>
      <c r="B27" s="4" t="s">
        <v>73</v>
      </c>
      <c r="C27" s="22">
        <v>99643</v>
      </c>
      <c r="D27" s="22">
        <v>99908</v>
      </c>
      <c r="E27" s="14">
        <f>D27-C27</f>
        <v>265</v>
      </c>
      <c r="F27" s="14">
        <v>3.1</v>
      </c>
      <c r="G27" s="14">
        <f>E27*F27</f>
        <v>821.5</v>
      </c>
      <c r="H27" s="14"/>
    </row>
    <row r="28" spans="1:8" ht="22.5" customHeight="1">
      <c r="A28" s="23">
        <v>9</v>
      </c>
      <c r="B28" s="24" t="s">
        <v>74</v>
      </c>
      <c r="C28" s="22">
        <v>0</v>
      </c>
      <c r="D28" s="22">
        <v>676</v>
      </c>
      <c r="E28" s="14">
        <f>D28-C28</f>
        <v>676</v>
      </c>
      <c r="F28" s="14">
        <v>3.1</v>
      </c>
      <c r="G28" s="14">
        <f>E28*F28</f>
        <v>2095.6</v>
      </c>
      <c r="H28" s="14"/>
    </row>
    <row r="29" spans="1:8" ht="22.5" customHeight="1">
      <c r="A29" s="60" t="s">
        <v>42</v>
      </c>
      <c r="B29" s="61"/>
      <c r="C29" s="14"/>
      <c r="D29" s="14"/>
      <c r="E29" s="14">
        <f>E7+E10+E13+E16+E20+E23+E26+E27+E28</f>
        <v>1132</v>
      </c>
      <c r="F29" s="14"/>
      <c r="G29" s="14">
        <f>G7+G10+G13+G16+G20+G23+G26+G27+G28</f>
        <v>3509.2</v>
      </c>
      <c r="H29" s="14"/>
    </row>
    <row r="31" spans="1:7" ht="14.25">
      <c r="A31" t="s">
        <v>45</v>
      </c>
      <c r="G31" t="s">
        <v>46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9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20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F20" sqref="F20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20.25">
      <c r="A2" s="50" t="s">
        <v>138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18</v>
      </c>
      <c r="C3" s="53" t="s">
        <v>20</v>
      </c>
      <c r="D3" s="58" t="s">
        <v>21</v>
      </c>
      <c r="E3" s="59"/>
      <c r="F3" s="53" t="s">
        <v>22</v>
      </c>
      <c r="G3" s="44" t="s">
        <v>23</v>
      </c>
      <c r="H3" s="44" t="s">
        <v>6</v>
      </c>
      <c r="I3" s="53" t="s">
        <v>7</v>
      </c>
    </row>
    <row r="4" spans="1:9" ht="12.75" customHeight="1">
      <c r="A4" s="54"/>
      <c r="B4" s="54"/>
      <c r="C4" s="54"/>
      <c r="D4" s="14" t="s">
        <v>25</v>
      </c>
      <c r="E4" s="14" t="s">
        <v>26</v>
      </c>
      <c r="F4" s="54"/>
      <c r="G4" s="45"/>
      <c r="H4" s="45"/>
      <c r="I4" s="54"/>
    </row>
    <row r="5" spans="1:9" ht="23.25" customHeight="1">
      <c r="A5" s="13">
        <v>1</v>
      </c>
      <c r="B5" s="46" t="s">
        <v>75</v>
      </c>
      <c r="C5" s="1"/>
      <c r="D5" s="14">
        <v>60704</v>
      </c>
      <c r="E5" s="14">
        <v>61577</v>
      </c>
      <c r="F5" s="14">
        <f>E5-D5</f>
        <v>873</v>
      </c>
      <c r="G5" s="14">
        <v>0.54</v>
      </c>
      <c r="H5" s="14">
        <f>F5*G5</f>
        <v>471.42</v>
      </c>
      <c r="I5" s="14"/>
    </row>
    <row r="6" spans="1:9" ht="23.25" customHeight="1">
      <c r="A6" s="46">
        <v>2</v>
      </c>
      <c r="B6" s="48"/>
      <c r="C6" s="1"/>
      <c r="D6" s="14">
        <v>67347</v>
      </c>
      <c r="E6" s="14">
        <v>68626</v>
      </c>
      <c r="F6" s="14">
        <f>E6-D6</f>
        <v>1279</v>
      </c>
      <c r="G6" s="14">
        <v>0.54</v>
      </c>
      <c r="H6" s="14">
        <f aca="true" t="shared" si="0" ref="H6:H20">F6*G6</f>
        <v>690.6600000000001</v>
      </c>
      <c r="I6" s="14"/>
    </row>
    <row r="7" spans="1:9" ht="23.25" customHeight="1">
      <c r="A7" s="48"/>
      <c r="B7" s="17" t="s">
        <v>31</v>
      </c>
      <c r="C7" s="1"/>
      <c r="D7" s="10"/>
      <c r="E7" s="10"/>
      <c r="F7" s="10">
        <f>F5+F6</f>
        <v>2152</v>
      </c>
      <c r="G7" s="14">
        <v>0.54</v>
      </c>
      <c r="H7" s="14">
        <f t="shared" si="0"/>
        <v>1162.0800000000002</v>
      </c>
      <c r="I7" s="14"/>
    </row>
    <row r="8" spans="1:9" ht="23.25" customHeight="1">
      <c r="A8" s="15">
        <v>3</v>
      </c>
      <c r="B8" s="15" t="s">
        <v>76</v>
      </c>
      <c r="C8" s="1"/>
      <c r="D8" s="15">
        <v>130623</v>
      </c>
      <c r="E8" s="15">
        <v>132551</v>
      </c>
      <c r="F8" s="10">
        <f>E8-D8</f>
        <v>1928</v>
      </c>
      <c r="G8" s="14">
        <v>0.54</v>
      </c>
      <c r="H8" s="14">
        <f t="shared" si="0"/>
        <v>1041.1200000000001</v>
      </c>
      <c r="I8" s="14"/>
    </row>
    <row r="9" spans="1:9" ht="23.25" customHeight="1">
      <c r="A9" s="14">
        <v>4</v>
      </c>
      <c r="B9" s="1" t="s">
        <v>77</v>
      </c>
      <c r="C9" s="1"/>
      <c r="D9" s="14">
        <v>12940</v>
      </c>
      <c r="E9" s="14">
        <v>13336</v>
      </c>
      <c r="F9" s="14">
        <f aca="true" t="shared" si="1" ref="F9:F19">E9-D9</f>
        <v>396</v>
      </c>
      <c r="G9" s="14">
        <v>0.54</v>
      </c>
      <c r="H9" s="14">
        <f t="shared" si="0"/>
        <v>213.84</v>
      </c>
      <c r="I9" s="14"/>
    </row>
    <row r="10" spans="1:9" ht="23.25" customHeight="1">
      <c r="A10" s="46">
        <v>5</v>
      </c>
      <c r="B10" s="46" t="s">
        <v>59</v>
      </c>
      <c r="C10" s="1"/>
      <c r="D10" s="14">
        <v>50600</v>
      </c>
      <c r="E10" s="14">
        <v>51074</v>
      </c>
      <c r="F10" s="14">
        <f t="shared" si="1"/>
        <v>474</v>
      </c>
      <c r="G10" s="14">
        <v>0.54</v>
      </c>
      <c r="H10" s="14">
        <f t="shared" si="0"/>
        <v>255.96</v>
      </c>
      <c r="I10" s="14"/>
    </row>
    <row r="11" spans="1:9" ht="23.25" customHeight="1">
      <c r="A11" s="47"/>
      <c r="B11" s="48"/>
      <c r="C11" s="1" t="s">
        <v>41</v>
      </c>
      <c r="D11" s="14">
        <v>2884</v>
      </c>
      <c r="E11" s="14">
        <v>2934</v>
      </c>
      <c r="F11" s="14">
        <f>(E11-D11)*30</f>
        <v>1500</v>
      </c>
      <c r="G11" s="14">
        <v>0.54</v>
      </c>
      <c r="H11" s="14">
        <f t="shared" si="0"/>
        <v>810</v>
      </c>
      <c r="I11" s="14"/>
    </row>
    <row r="12" spans="1:9" ht="23.25" customHeight="1">
      <c r="A12" s="48"/>
      <c r="B12" s="16" t="s">
        <v>31</v>
      </c>
      <c r="C12" s="1"/>
      <c r="D12" s="14"/>
      <c r="E12" s="14"/>
      <c r="F12" s="14">
        <f>F10+F11</f>
        <v>1974</v>
      </c>
      <c r="G12" s="14">
        <v>0.54</v>
      </c>
      <c r="H12" s="14">
        <f t="shared" si="0"/>
        <v>1065.96</v>
      </c>
      <c r="I12" s="14"/>
    </row>
    <row r="13" spans="1:9" ht="23.25" customHeight="1">
      <c r="A13" s="13">
        <v>6</v>
      </c>
      <c r="B13" s="1" t="s">
        <v>78</v>
      </c>
      <c r="C13" s="1"/>
      <c r="D13" s="14">
        <v>108166</v>
      </c>
      <c r="E13" s="14">
        <v>109458</v>
      </c>
      <c r="F13" s="14">
        <f t="shared" si="1"/>
        <v>1292</v>
      </c>
      <c r="G13" s="14">
        <v>0.54</v>
      </c>
      <c r="H13" s="14">
        <f t="shared" si="0"/>
        <v>697.6800000000001</v>
      </c>
      <c r="I13" s="14"/>
    </row>
    <row r="14" spans="1:9" ht="23.25" customHeight="1">
      <c r="A14" s="13">
        <v>7</v>
      </c>
      <c r="B14" s="1" t="s">
        <v>79</v>
      </c>
      <c r="C14" s="1"/>
      <c r="D14" s="14">
        <v>47060</v>
      </c>
      <c r="E14" s="14">
        <v>48311</v>
      </c>
      <c r="F14" s="14">
        <f t="shared" si="1"/>
        <v>1251</v>
      </c>
      <c r="G14" s="14">
        <v>0.54</v>
      </c>
      <c r="H14" s="14">
        <f t="shared" si="0"/>
        <v>675.5400000000001</v>
      </c>
      <c r="I14" s="14"/>
    </row>
    <row r="15" spans="1:9" ht="23.25" customHeight="1">
      <c r="A15" s="15">
        <v>8</v>
      </c>
      <c r="B15" s="15" t="s">
        <v>80</v>
      </c>
      <c r="C15" s="1"/>
      <c r="D15" s="10">
        <v>21444</v>
      </c>
      <c r="E15" s="10">
        <v>22507</v>
      </c>
      <c r="F15" s="10">
        <f t="shared" si="1"/>
        <v>1063</v>
      </c>
      <c r="G15" s="14">
        <v>0.54</v>
      </c>
      <c r="H15" s="14">
        <f t="shared" si="0"/>
        <v>574.02</v>
      </c>
      <c r="I15" s="14"/>
    </row>
    <row r="16" spans="1:9" ht="23.25" customHeight="1">
      <c r="A16" s="14">
        <v>9</v>
      </c>
      <c r="B16" s="2" t="s">
        <v>81</v>
      </c>
      <c r="C16" s="2"/>
      <c r="D16" s="14">
        <v>2471</v>
      </c>
      <c r="E16" s="14">
        <v>2879</v>
      </c>
      <c r="F16" s="14">
        <f t="shared" si="1"/>
        <v>408</v>
      </c>
      <c r="G16" s="14">
        <v>0.54</v>
      </c>
      <c r="H16" s="14">
        <f t="shared" si="0"/>
        <v>220.32000000000002</v>
      </c>
      <c r="I16" s="14"/>
    </row>
    <row r="17" spans="1:9" ht="23.25" customHeight="1">
      <c r="A17" s="13">
        <v>10</v>
      </c>
      <c r="B17" s="1" t="s">
        <v>82</v>
      </c>
      <c r="C17" s="2"/>
      <c r="D17" s="14">
        <v>65477</v>
      </c>
      <c r="E17" s="14">
        <v>66990</v>
      </c>
      <c r="F17" s="14">
        <f t="shared" si="1"/>
        <v>1513</v>
      </c>
      <c r="G17" s="14">
        <v>0.54</v>
      </c>
      <c r="H17" s="14">
        <f t="shared" si="0"/>
        <v>817.0200000000001</v>
      </c>
      <c r="I17" s="14"/>
    </row>
    <row r="18" spans="1:9" ht="23.25" customHeight="1">
      <c r="A18" s="13">
        <v>11</v>
      </c>
      <c r="B18" s="18" t="s">
        <v>83</v>
      </c>
      <c r="C18" s="18"/>
      <c r="D18" s="14">
        <v>104575</v>
      </c>
      <c r="E18" s="14">
        <v>106923</v>
      </c>
      <c r="F18" s="14">
        <f t="shared" si="1"/>
        <v>2348</v>
      </c>
      <c r="G18" s="14">
        <v>0.54</v>
      </c>
      <c r="H18" s="14">
        <f t="shared" si="0"/>
        <v>1267.92</v>
      </c>
      <c r="I18" s="14"/>
    </row>
    <row r="19" spans="1:9" ht="23.25" customHeight="1">
      <c r="A19" s="13">
        <v>12</v>
      </c>
      <c r="B19" s="2" t="s">
        <v>84</v>
      </c>
      <c r="C19" s="2"/>
      <c r="D19" s="14">
        <v>103905</v>
      </c>
      <c r="E19" s="14">
        <v>104372</v>
      </c>
      <c r="F19" s="14">
        <f t="shared" si="1"/>
        <v>467</v>
      </c>
      <c r="G19" s="14">
        <v>0.54</v>
      </c>
      <c r="H19" s="14">
        <f t="shared" si="0"/>
        <v>252.18</v>
      </c>
      <c r="I19" s="2"/>
    </row>
    <row r="20" spans="1:9" ht="23.25" customHeight="1">
      <c r="A20" s="13">
        <v>13</v>
      </c>
      <c r="B20" s="2" t="s">
        <v>85</v>
      </c>
      <c r="C20" s="2"/>
      <c r="D20" s="14">
        <v>152</v>
      </c>
      <c r="E20" s="14">
        <v>307</v>
      </c>
      <c r="F20" s="14">
        <f>(E20-D20)*40</f>
        <v>6200</v>
      </c>
      <c r="G20" s="14">
        <v>0.54</v>
      </c>
      <c r="H20" s="14">
        <f t="shared" si="0"/>
        <v>3348</v>
      </c>
      <c r="I20" s="1" t="s">
        <v>10</v>
      </c>
    </row>
    <row r="21" spans="1:9" ht="23.25" customHeight="1">
      <c r="A21" s="13"/>
      <c r="B21" s="1" t="s">
        <v>31</v>
      </c>
      <c r="C21" s="2"/>
      <c r="D21" s="14"/>
      <c r="E21" s="14"/>
      <c r="F21" s="14">
        <f>(F19+F20)-F24</f>
        <v>4268</v>
      </c>
      <c r="G21" s="14"/>
      <c r="H21" s="14">
        <f>F21*0.54</f>
        <v>2304.7200000000003</v>
      </c>
      <c r="I21" s="1"/>
    </row>
    <row r="22" spans="1:9" ht="23.25" customHeight="1">
      <c r="A22" s="13">
        <v>15</v>
      </c>
      <c r="B22" s="2" t="s">
        <v>143</v>
      </c>
      <c r="C22" s="2"/>
      <c r="D22" s="14">
        <v>326</v>
      </c>
      <c r="E22" s="14">
        <v>595</v>
      </c>
      <c r="F22" s="14">
        <f>E22-D22</f>
        <v>269</v>
      </c>
      <c r="G22" s="14">
        <v>0.54</v>
      </c>
      <c r="H22" s="14">
        <f>F22*G22</f>
        <v>145.26000000000002</v>
      </c>
      <c r="I22" s="2"/>
    </row>
    <row r="23" spans="1:9" ht="23.25" customHeight="1">
      <c r="A23" s="13">
        <v>16</v>
      </c>
      <c r="B23" s="2" t="s">
        <v>86</v>
      </c>
      <c r="C23" s="2" t="s">
        <v>9</v>
      </c>
      <c r="D23" s="14">
        <v>5488</v>
      </c>
      <c r="E23" s="14">
        <v>5559</v>
      </c>
      <c r="F23" s="14">
        <f>(E23-D23)*30</f>
        <v>2130</v>
      </c>
      <c r="G23" s="14">
        <v>0.54</v>
      </c>
      <c r="H23" s="14">
        <f>F23*G23</f>
        <v>1150.2</v>
      </c>
      <c r="I23" s="2"/>
    </row>
    <row r="24" spans="1:9" ht="23.25" customHeight="1">
      <c r="A24" s="13">
        <v>17</v>
      </c>
      <c r="B24" s="1" t="s">
        <v>31</v>
      </c>
      <c r="C24" s="2"/>
      <c r="D24" s="14"/>
      <c r="E24" s="14"/>
      <c r="F24" s="14">
        <f>F22+F23</f>
        <v>2399</v>
      </c>
      <c r="G24" s="14"/>
      <c r="H24" s="14">
        <f>F24*0.54</f>
        <v>1295.46</v>
      </c>
      <c r="I24" s="2"/>
    </row>
    <row r="25" spans="1:9" ht="23.25" customHeight="1">
      <c r="A25" s="13">
        <v>20</v>
      </c>
      <c r="B25" s="2" t="s">
        <v>135</v>
      </c>
      <c r="C25" s="2"/>
      <c r="D25" s="14">
        <v>161549</v>
      </c>
      <c r="E25" s="14">
        <v>167054</v>
      </c>
      <c r="F25" s="14">
        <f>E25-D25</f>
        <v>5505</v>
      </c>
      <c r="G25" s="14">
        <v>0.54</v>
      </c>
      <c r="H25" s="14">
        <f>F25*G25</f>
        <v>2972.7000000000003</v>
      </c>
      <c r="I25" s="2"/>
    </row>
    <row r="26" spans="1:9" ht="23.25" customHeight="1">
      <c r="A26" s="2"/>
      <c r="B26" s="2" t="s">
        <v>42</v>
      </c>
      <c r="C26" s="2"/>
      <c r="D26" s="2"/>
      <c r="E26" s="2"/>
      <c r="F26" s="14">
        <f>F7+F8+F9+F12+F13+F14+F15+F16+F17+F18+F21+F24+F25</f>
        <v>26497</v>
      </c>
      <c r="G26" s="14"/>
      <c r="H26" s="14">
        <f>H7+H8+H9+H12+H13+H14+H15+H16+H17+H18+H21+H24+H25</f>
        <v>14308.380000000001</v>
      </c>
      <c r="I26" s="14"/>
    </row>
    <row r="27" spans="1:6" ht="14.25">
      <c r="A27" t="s">
        <v>87</v>
      </c>
      <c r="F27" s="19"/>
    </row>
    <row r="28" spans="2:3" ht="14.25">
      <c r="B28" s="5"/>
      <c r="C28" s="5"/>
    </row>
    <row r="29" spans="2:8" ht="14.25">
      <c r="B29" s="20" t="s">
        <v>45</v>
      </c>
      <c r="H29" t="s">
        <v>46</v>
      </c>
    </row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月电费明细表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K12" sqref="K12:L12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50" t="s">
        <v>138</v>
      </c>
      <c r="B2" s="50"/>
      <c r="C2" s="50"/>
      <c r="D2" s="50"/>
      <c r="E2" s="50"/>
      <c r="F2" s="50"/>
      <c r="G2" s="50"/>
      <c r="H2" s="50"/>
      <c r="I2" s="50"/>
    </row>
    <row r="3" spans="1:9" ht="21.75" customHeight="1">
      <c r="A3" s="53" t="s">
        <v>0</v>
      </c>
      <c r="B3" s="53" t="s">
        <v>18</v>
      </c>
      <c r="C3" s="11"/>
      <c r="D3" s="58" t="s">
        <v>47</v>
      </c>
      <c r="E3" s="59"/>
      <c r="F3" s="44" t="s">
        <v>48</v>
      </c>
      <c r="G3" s="44" t="s">
        <v>23</v>
      </c>
      <c r="H3" s="44" t="s">
        <v>88</v>
      </c>
      <c r="I3" s="53" t="s">
        <v>7</v>
      </c>
    </row>
    <row r="4" spans="1:9" ht="21.75" customHeight="1">
      <c r="A4" s="54"/>
      <c r="B4" s="54"/>
      <c r="C4" s="13"/>
      <c r="D4" s="14" t="s">
        <v>25</v>
      </c>
      <c r="E4" s="14" t="s">
        <v>26</v>
      </c>
      <c r="F4" s="45"/>
      <c r="G4" s="45"/>
      <c r="H4" s="45"/>
      <c r="I4" s="54"/>
    </row>
    <row r="5" spans="1:9" ht="21.75" customHeight="1">
      <c r="A5" s="46">
        <v>1</v>
      </c>
      <c r="B5" s="46" t="s">
        <v>75</v>
      </c>
      <c r="C5" s="1" t="s">
        <v>49</v>
      </c>
      <c r="D5" s="14">
        <v>2729</v>
      </c>
      <c r="E5" s="14">
        <v>2769</v>
      </c>
      <c r="F5" s="14">
        <f>E5-D5</f>
        <v>40</v>
      </c>
      <c r="G5" s="14">
        <v>3.1</v>
      </c>
      <c r="H5" s="14">
        <f>F5*G5</f>
        <v>124</v>
      </c>
      <c r="I5" s="14"/>
    </row>
    <row r="6" spans="1:9" ht="21.75" customHeight="1">
      <c r="A6" s="48"/>
      <c r="B6" s="48"/>
      <c r="C6" s="1" t="s">
        <v>50</v>
      </c>
      <c r="D6" s="14"/>
      <c r="E6" s="14"/>
      <c r="F6" s="14"/>
      <c r="G6" s="14"/>
      <c r="H6" s="14"/>
      <c r="I6" s="14"/>
    </row>
    <row r="7" spans="1:9" ht="21.75" customHeight="1">
      <c r="A7" s="46">
        <v>2</v>
      </c>
      <c r="B7" s="46" t="s">
        <v>76</v>
      </c>
      <c r="C7" s="1" t="s">
        <v>49</v>
      </c>
      <c r="D7" s="14">
        <v>1685</v>
      </c>
      <c r="E7" s="14">
        <v>1706</v>
      </c>
      <c r="F7" s="14">
        <f aca="true" t="shared" si="0" ref="F7:F28">E7-D7</f>
        <v>21</v>
      </c>
      <c r="G7" s="14">
        <v>3.1</v>
      </c>
      <c r="H7" s="14">
        <f aca="true" t="shared" si="1" ref="H7:H28">F7*G7</f>
        <v>65.10000000000001</v>
      </c>
      <c r="I7" s="14"/>
    </row>
    <row r="8" spans="1:9" ht="21.75" customHeight="1">
      <c r="A8" s="48"/>
      <c r="B8" s="48"/>
      <c r="C8" s="1" t="s">
        <v>50</v>
      </c>
      <c r="D8" s="14">
        <v>4608</v>
      </c>
      <c r="E8" s="14">
        <v>4623</v>
      </c>
      <c r="F8" s="14">
        <f t="shared" si="0"/>
        <v>15</v>
      </c>
      <c r="G8" s="14">
        <v>3.1</v>
      </c>
      <c r="H8" s="14">
        <f t="shared" si="1"/>
        <v>46.5</v>
      </c>
      <c r="I8" s="14"/>
    </row>
    <row r="9" spans="1:9" ht="21.75" customHeight="1">
      <c r="A9" s="46">
        <v>3</v>
      </c>
      <c r="B9" s="46" t="s">
        <v>77</v>
      </c>
      <c r="C9" s="1" t="s">
        <v>49</v>
      </c>
      <c r="D9" s="14">
        <v>2353</v>
      </c>
      <c r="E9" s="14">
        <v>2373</v>
      </c>
      <c r="F9" s="14">
        <f t="shared" si="0"/>
        <v>20</v>
      </c>
      <c r="G9" s="14">
        <v>3.1</v>
      </c>
      <c r="H9" s="14">
        <f t="shared" si="1"/>
        <v>62</v>
      </c>
      <c r="I9" s="14"/>
    </row>
    <row r="10" spans="1:9" ht="21.75" customHeight="1">
      <c r="A10" s="48"/>
      <c r="B10" s="48"/>
      <c r="C10" s="1" t="s">
        <v>50</v>
      </c>
      <c r="D10" s="14">
        <v>348</v>
      </c>
      <c r="E10" s="14">
        <v>369</v>
      </c>
      <c r="F10" s="14">
        <f t="shared" si="0"/>
        <v>21</v>
      </c>
      <c r="G10" s="14">
        <v>3.1</v>
      </c>
      <c r="H10" s="14">
        <f t="shared" si="1"/>
        <v>65.10000000000001</v>
      </c>
      <c r="I10" s="14"/>
    </row>
    <row r="11" spans="1:9" ht="21.75" customHeight="1">
      <c r="A11" s="46">
        <v>4</v>
      </c>
      <c r="B11" s="46" t="s">
        <v>59</v>
      </c>
      <c r="C11" s="1" t="s">
        <v>49</v>
      </c>
      <c r="D11" s="14">
        <v>4938</v>
      </c>
      <c r="E11" s="14">
        <v>5001</v>
      </c>
      <c r="F11" s="14">
        <f t="shared" si="0"/>
        <v>63</v>
      </c>
      <c r="G11" s="14">
        <v>3.1</v>
      </c>
      <c r="H11" s="14">
        <f t="shared" si="1"/>
        <v>195.3</v>
      </c>
      <c r="I11" s="14"/>
    </row>
    <row r="12" spans="1:9" ht="21.75" customHeight="1">
      <c r="A12" s="48"/>
      <c r="B12" s="48"/>
      <c r="C12" s="1" t="s">
        <v>50</v>
      </c>
      <c r="D12" s="14">
        <v>1018</v>
      </c>
      <c r="E12" s="14">
        <v>1049</v>
      </c>
      <c r="F12" s="14">
        <f t="shared" si="0"/>
        <v>31</v>
      </c>
      <c r="G12" s="14">
        <v>3.1</v>
      </c>
      <c r="H12" s="14">
        <f t="shared" si="1"/>
        <v>96.10000000000001</v>
      </c>
      <c r="I12" s="14"/>
    </row>
    <row r="13" spans="1:9" ht="21.75" customHeight="1">
      <c r="A13" s="46">
        <v>5</v>
      </c>
      <c r="B13" s="46" t="s">
        <v>89</v>
      </c>
      <c r="C13" s="1" t="s">
        <v>49</v>
      </c>
      <c r="D13" s="14">
        <v>1043</v>
      </c>
      <c r="E13" s="14">
        <v>1052</v>
      </c>
      <c r="F13" s="14">
        <f t="shared" si="0"/>
        <v>9</v>
      </c>
      <c r="G13" s="14">
        <v>3.1</v>
      </c>
      <c r="H13" s="14">
        <f t="shared" si="1"/>
        <v>27.900000000000002</v>
      </c>
      <c r="I13" s="14"/>
    </row>
    <row r="14" spans="1:9" ht="21.75" customHeight="1">
      <c r="A14" s="48"/>
      <c r="B14" s="48"/>
      <c r="C14" s="1" t="s">
        <v>50</v>
      </c>
      <c r="D14" s="14"/>
      <c r="E14" s="14"/>
      <c r="F14" s="14"/>
      <c r="G14" s="14"/>
      <c r="H14" s="14"/>
      <c r="I14" s="14"/>
    </row>
    <row r="15" spans="1:9" ht="21.75" customHeight="1">
      <c r="A15" s="46">
        <v>6</v>
      </c>
      <c r="B15" s="46" t="s">
        <v>79</v>
      </c>
      <c r="C15" s="1" t="s">
        <v>49</v>
      </c>
      <c r="D15" s="14">
        <v>3322</v>
      </c>
      <c r="E15" s="14">
        <v>3337</v>
      </c>
      <c r="F15" s="14">
        <f t="shared" si="0"/>
        <v>15</v>
      </c>
      <c r="G15" s="14">
        <v>3.1</v>
      </c>
      <c r="H15" s="14">
        <f t="shared" si="1"/>
        <v>46.5</v>
      </c>
      <c r="I15" s="14"/>
    </row>
    <row r="16" spans="1:9" ht="21.75" customHeight="1">
      <c r="A16" s="48"/>
      <c r="B16" s="48"/>
      <c r="C16" s="1" t="s">
        <v>50</v>
      </c>
      <c r="D16" s="14">
        <v>231</v>
      </c>
      <c r="E16" s="14">
        <v>249</v>
      </c>
      <c r="F16" s="14">
        <f t="shared" si="0"/>
        <v>18</v>
      </c>
      <c r="G16" s="14">
        <v>3.1</v>
      </c>
      <c r="H16" s="14">
        <f t="shared" si="1"/>
        <v>55.800000000000004</v>
      </c>
      <c r="I16" s="14"/>
    </row>
    <row r="17" spans="1:9" ht="21.75" customHeight="1">
      <c r="A17" s="46">
        <v>7</v>
      </c>
      <c r="B17" s="46" t="s">
        <v>80</v>
      </c>
      <c r="C17" s="1" t="s">
        <v>49</v>
      </c>
      <c r="D17" s="14">
        <v>138</v>
      </c>
      <c r="E17" s="14">
        <v>158</v>
      </c>
      <c r="F17" s="14">
        <f t="shared" si="0"/>
        <v>20</v>
      </c>
      <c r="G17" s="14">
        <v>3.1</v>
      </c>
      <c r="H17" s="14">
        <f t="shared" si="1"/>
        <v>62</v>
      </c>
      <c r="I17" s="14"/>
    </row>
    <row r="18" spans="1:9" ht="21.75" customHeight="1">
      <c r="A18" s="48"/>
      <c r="B18" s="48"/>
      <c r="C18" s="1" t="s">
        <v>50</v>
      </c>
      <c r="D18" s="14">
        <v>4604</v>
      </c>
      <c r="E18" s="14">
        <v>4665</v>
      </c>
      <c r="F18" s="14">
        <f t="shared" si="0"/>
        <v>61</v>
      </c>
      <c r="G18" s="14">
        <v>3.1</v>
      </c>
      <c r="H18" s="14">
        <f t="shared" si="1"/>
        <v>189.1</v>
      </c>
      <c r="I18" s="14"/>
    </row>
    <row r="19" spans="1:9" ht="21.75" customHeight="1">
      <c r="A19" s="46">
        <v>8</v>
      </c>
      <c r="B19" s="46" t="s">
        <v>90</v>
      </c>
      <c r="C19" s="1" t="s">
        <v>49</v>
      </c>
      <c r="D19" s="14">
        <v>3636</v>
      </c>
      <c r="E19" s="14">
        <v>3658</v>
      </c>
      <c r="F19" s="14">
        <f t="shared" si="0"/>
        <v>22</v>
      </c>
      <c r="G19" s="14">
        <v>3.1</v>
      </c>
      <c r="H19" s="14">
        <f>F19*G20</f>
        <v>68.2</v>
      </c>
      <c r="I19" s="14"/>
    </row>
    <row r="20" spans="1:9" ht="21.75" customHeight="1">
      <c r="A20" s="48"/>
      <c r="B20" s="48"/>
      <c r="C20" s="1" t="s">
        <v>50</v>
      </c>
      <c r="D20" s="14">
        <v>34</v>
      </c>
      <c r="E20" s="14">
        <v>41</v>
      </c>
      <c r="F20" s="14">
        <f t="shared" si="0"/>
        <v>7</v>
      </c>
      <c r="G20" s="14">
        <v>3.1</v>
      </c>
      <c r="H20" s="14">
        <f>F20*G21</f>
        <v>21.7</v>
      </c>
      <c r="I20" s="14"/>
    </row>
    <row r="21" spans="1:9" ht="21.75" customHeight="1">
      <c r="A21" s="46">
        <v>9</v>
      </c>
      <c r="B21" s="46" t="s">
        <v>82</v>
      </c>
      <c r="C21" s="1" t="s">
        <v>49</v>
      </c>
      <c r="D21" s="14">
        <v>3740</v>
      </c>
      <c r="E21" s="14">
        <v>3825</v>
      </c>
      <c r="F21" s="14">
        <f t="shared" si="0"/>
        <v>85</v>
      </c>
      <c r="G21" s="14">
        <v>3.1</v>
      </c>
      <c r="H21" s="14">
        <f t="shared" si="1"/>
        <v>263.5</v>
      </c>
      <c r="I21" s="14"/>
    </row>
    <row r="22" spans="1:9" ht="21.75" customHeight="1">
      <c r="A22" s="48"/>
      <c r="B22" s="48"/>
      <c r="C22" s="1" t="s">
        <v>50</v>
      </c>
      <c r="D22" s="14">
        <v>833</v>
      </c>
      <c r="E22" s="14">
        <v>864</v>
      </c>
      <c r="F22" s="14">
        <f t="shared" si="0"/>
        <v>31</v>
      </c>
      <c r="G22" s="14">
        <v>3.1</v>
      </c>
      <c r="H22" s="14">
        <f t="shared" si="1"/>
        <v>96.10000000000001</v>
      </c>
      <c r="I22" s="14"/>
    </row>
    <row r="23" spans="1:9" ht="21.75" customHeight="1">
      <c r="A23" s="46">
        <v>10</v>
      </c>
      <c r="B23" s="46" t="s">
        <v>91</v>
      </c>
      <c r="C23" s="1" t="s">
        <v>49</v>
      </c>
      <c r="D23" s="14">
        <v>4046</v>
      </c>
      <c r="E23" s="14">
        <v>4112</v>
      </c>
      <c r="F23" s="14">
        <f t="shared" si="0"/>
        <v>66</v>
      </c>
      <c r="G23" s="14">
        <v>3.1</v>
      </c>
      <c r="H23" s="14">
        <f t="shared" si="1"/>
        <v>204.6</v>
      </c>
      <c r="I23" s="14"/>
    </row>
    <row r="24" spans="1:9" ht="21.75" customHeight="1">
      <c r="A24" s="48"/>
      <c r="B24" s="48"/>
      <c r="C24" s="1" t="s">
        <v>50</v>
      </c>
      <c r="D24" s="1">
        <v>543</v>
      </c>
      <c r="E24" s="1">
        <v>553</v>
      </c>
      <c r="F24" s="14">
        <f t="shared" si="0"/>
        <v>10</v>
      </c>
      <c r="G24" s="14">
        <v>3.1</v>
      </c>
      <c r="H24" s="14">
        <f t="shared" si="1"/>
        <v>31</v>
      </c>
      <c r="I24" s="2"/>
    </row>
    <row r="25" spans="1:9" ht="21.75" customHeight="1">
      <c r="A25" s="62">
        <v>11</v>
      </c>
      <c r="B25" s="62" t="s">
        <v>92</v>
      </c>
      <c r="C25" s="1" t="s">
        <v>49</v>
      </c>
      <c r="D25" s="1">
        <v>256</v>
      </c>
      <c r="E25" s="1">
        <v>417</v>
      </c>
      <c r="F25" s="14">
        <f t="shared" si="0"/>
        <v>161</v>
      </c>
      <c r="G25" s="14">
        <v>3.1</v>
      </c>
      <c r="H25" s="14">
        <f t="shared" si="1"/>
        <v>499.1</v>
      </c>
      <c r="I25" s="2"/>
    </row>
    <row r="26" spans="1:9" ht="21.75" customHeight="1">
      <c r="A26" s="63"/>
      <c r="B26" s="63"/>
      <c r="C26" s="1" t="s">
        <v>50</v>
      </c>
      <c r="D26" s="1">
        <v>3038</v>
      </c>
      <c r="E26" s="1">
        <v>3110</v>
      </c>
      <c r="F26" s="14">
        <f t="shared" si="0"/>
        <v>72</v>
      </c>
      <c r="G26" s="14">
        <v>3.1</v>
      </c>
      <c r="H26" s="14">
        <f t="shared" si="1"/>
        <v>223.20000000000002</v>
      </c>
      <c r="I26" s="2"/>
    </row>
    <row r="27" spans="1:9" ht="21.75" customHeight="1">
      <c r="A27" s="16">
        <v>12</v>
      </c>
      <c r="B27" s="62" t="s">
        <v>93</v>
      </c>
      <c r="C27" s="1" t="s">
        <v>49</v>
      </c>
      <c r="D27" s="1">
        <v>417</v>
      </c>
      <c r="E27" s="1">
        <v>504</v>
      </c>
      <c r="F27" s="14">
        <f t="shared" si="0"/>
        <v>87</v>
      </c>
      <c r="G27" s="14">
        <v>3.1</v>
      </c>
      <c r="H27" s="14">
        <f t="shared" si="1"/>
        <v>269.7</v>
      </c>
      <c r="I27" s="2"/>
    </row>
    <row r="28" spans="1:9" ht="21.75" customHeight="1">
      <c r="A28" s="16"/>
      <c r="B28" s="63"/>
      <c r="C28" s="1" t="s">
        <v>50</v>
      </c>
      <c r="D28" s="1">
        <v>748</v>
      </c>
      <c r="E28" s="1">
        <v>851</v>
      </c>
      <c r="F28" s="14">
        <f t="shared" si="0"/>
        <v>103</v>
      </c>
      <c r="G28" s="14">
        <v>3.1</v>
      </c>
      <c r="H28" s="14">
        <f t="shared" si="1"/>
        <v>319.3</v>
      </c>
      <c r="I28" s="2"/>
    </row>
    <row r="29" spans="1:9" ht="21.75" customHeight="1">
      <c r="A29" s="2"/>
      <c r="B29" s="2" t="s">
        <v>42</v>
      </c>
      <c r="C29" s="2"/>
      <c r="D29" s="14"/>
      <c r="E29" s="14"/>
      <c r="F29" s="14">
        <f>SUM(F5:F28)</f>
        <v>978</v>
      </c>
      <c r="G29" s="14"/>
      <c r="H29" s="14">
        <f>SUM(H5:H28)</f>
        <v>3031.7999999999997</v>
      </c>
      <c r="I29" s="14"/>
    </row>
    <row r="31" spans="2:3" ht="14.25">
      <c r="B31" s="5"/>
      <c r="C31" s="5"/>
    </row>
    <row r="32" spans="2:8" ht="14.25">
      <c r="B32" t="s">
        <v>45</v>
      </c>
      <c r="H32" t="s">
        <v>46</v>
      </c>
    </row>
  </sheetData>
  <sheetProtection/>
  <mergeCells count="32">
    <mergeCell ref="A1:I1"/>
    <mergeCell ref="A2:I2"/>
    <mergeCell ref="D3:E3"/>
    <mergeCell ref="A3:A4"/>
    <mergeCell ref="A5:A6"/>
    <mergeCell ref="A7:A8"/>
    <mergeCell ref="F3:F4"/>
    <mergeCell ref="G3:G4"/>
    <mergeCell ref="H3:H4"/>
    <mergeCell ref="I3:I4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</mergeCells>
  <printOptions horizontalCentered="1"/>
  <pageMargins left="0.75" right="0.75" top="1.26" bottom="0.98" header="0.63" footer="0.51"/>
  <pageSetup orientation="portrait" paperSize="9"/>
  <headerFooter alignWithMargins="0">
    <oddHeader>&amp;C&amp;"宋体,加粗"&amp;20经营服务中心租点
月水费明细表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139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94</v>
      </c>
      <c r="C2" s="2" t="s">
        <v>25</v>
      </c>
      <c r="D2" s="2" t="s">
        <v>26</v>
      </c>
      <c r="E2" s="2" t="s">
        <v>22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95</v>
      </c>
      <c r="C3" s="1">
        <v>38213</v>
      </c>
      <c r="D3" s="1">
        <v>39119</v>
      </c>
      <c r="E3" s="1">
        <f aca="true" t="shared" si="0" ref="E3:E16">D3-C3</f>
        <v>906</v>
      </c>
      <c r="F3" s="1">
        <v>0.54</v>
      </c>
      <c r="G3" s="1">
        <f aca="true" t="shared" si="1" ref="G3:G16">E3*F3</f>
        <v>489.24</v>
      </c>
      <c r="H3" s="1"/>
    </row>
    <row r="4" spans="1:8" ht="30" customHeight="1">
      <c r="A4" s="1">
        <v>2</v>
      </c>
      <c r="B4" s="1" t="s">
        <v>96</v>
      </c>
      <c r="C4" s="1">
        <v>21237</v>
      </c>
      <c r="D4" s="1">
        <v>21779</v>
      </c>
      <c r="E4" s="1">
        <f t="shared" si="0"/>
        <v>542</v>
      </c>
      <c r="F4" s="1">
        <v>0.54</v>
      </c>
      <c r="G4" s="1">
        <f t="shared" si="1"/>
        <v>292.68</v>
      </c>
      <c r="H4" s="1"/>
    </row>
    <row r="5" spans="1:8" ht="30" customHeight="1">
      <c r="A5" s="1">
        <v>3</v>
      </c>
      <c r="B5" s="1" t="s">
        <v>97</v>
      </c>
      <c r="C5" s="1">
        <v>39156</v>
      </c>
      <c r="D5" s="1">
        <v>39652</v>
      </c>
      <c r="E5" s="1">
        <f t="shared" si="0"/>
        <v>496</v>
      </c>
      <c r="F5" s="1">
        <v>0.54</v>
      </c>
      <c r="G5" s="1">
        <f t="shared" si="1"/>
        <v>267.84000000000003</v>
      </c>
      <c r="H5" s="1"/>
    </row>
    <row r="6" spans="1:8" ht="30" customHeight="1">
      <c r="A6" s="1">
        <v>4</v>
      </c>
      <c r="B6" s="1" t="s">
        <v>98</v>
      </c>
      <c r="C6" s="1">
        <v>7987</v>
      </c>
      <c r="D6" s="1">
        <v>8266</v>
      </c>
      <c r="E6" s="1">
        <f t="shared" si="0"/>
        <v>279</v>
      </c>
      <c r="F6" s="1">
        <v>0.54</v>
      </c>
      <c r="G6" s="1">
        <f t="shared" si="1"/>
        <v>150.66</v>
      </c>
      <c r="H6" s="1"/>
    </row>
    <row r="7" spans="1:8" ht="30" customHeight="1">
      <c r="A7" s="1">
        <v>5</v>
      </c>
      <c r="B7" s="1" t="s">
        <v>99</v>
      </c>
      <c r="C7" s="1">
        <v>53343</v>
      </c>
      <c r="D7" s="1">
        <v>53899</v>
      </c>
      <c r="E7" s="1">
        <f t="shared" si="0"/>
        <v>556</v>
      </c>
      <c r="F7" s="1">
        <v>0.54</v>
      </c>
      <c r="G7" s="1">
        <f t="shared" si="1"/>
        <v>300.24</v>
      </c>
      <c r="H7" s="1"/>
    </row>
    <row r="8" spans="1:8" ht="30" customHeight="1">
      <c r="A8" s="1">
        <v>6</v>
      </c>
      <c r="B8" s="7" t="s">
        <v>100</v>
      </c>
      <c r="C8" s="1">
        <v>23538</v>
      </c>
      <c r="D8" s="1">
        <v>23887</v>
      </c>
      <c r="E8" s="1">
        <f t="shared" si="0"/>
        <v>349</v>
      </c>
      <c r="F8" s="1">
        <v>0.54</v>
      </c>
      <c r="G8" s="1">
        <f t="shared" si="1"/>
        <v>188.46</v>
      </c>
      <c r="H8" s="1"/>
    </row>
    <row r="9" spans="1:8" ht="30" customHeight="1">
      <c r="A9" s="1">
        <v>7</v>
      </c>
      <c r="B9" s="7" t="s">
        <v>101</v>
      </c>
      <c r="C9" s="1">
        <v>15376</v>
      </c>
      <c r="D9" s="1">
        <v>15771</v>
      </c>
      <c r="E9" s="1">
        <f t="shared" si="0"/>
        <v>395</v>
      </c>
      <c r="F9" s="1">
        <v>0.54</v>
      </c>
      <c r="G9" s="1">
        <f t="shared" si="1"/>
        <v>213.3</v>
      </c>
      <c r="H9" s="1"/>
    </row>
    <row r="10" spans="1:8" ht="30" customHeight="1">
      <c r="A10" s="1">
        <v>8</v>
      </c>
      <c r="B10" s="1" t="s">
        <v>102</v>
      </c>
      <c r="C10" s="1">
        <v>16696</v>
      </c>
      <c r="D10" s="1">
        <v>16696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8" t="s">
        <v>103</v>
      </c>
      <c r="C11" s="1">
        <v>2981</v>
      </c>
      <c r="D11" s="1">
        <v>3047</v>
      </c>
      <c r="E11" s="1">
        <f t="shared" si="0"/>
        <v>66</v>
      </c>
      <c r="F11" s="1">
        <v>0.54</v>
      </c>
      <c r="G11" s="1">
        <f t="shared" si="1"/>
        <v>35.64</v>
      </c>
      <c r="H11" s="1"/>
    </row>
    <row r="12" spans="1:8" ht="30" customHeight="1">
      <c r="A12" s="1">
        <v>10</v>
      </c>
      <c r="B12" s="8" t="s">
        <v>104</v>
      </c>
      <c r="C12" s="1">
        <v>2343</v>
      </c>
      <c r="D12" s="1">
        <v>2511</v>
      </c>
      <c r="E12" s="1">
        <f t="shared" si="0"/>
        <v>168</v>
      </c>
      <c r="F12" s="1">
        <v>0.54</v>
      </c>
      <c r="G12" s="1">
        <f t="shared" si="1"/>
        <v>90.72</v>
      </c>
      <c r="H12" s="1"/>
    </row>
    <row r="13" spans="1:8" ht="30" customHeight="1">
      <c r="A13" s="1">
        <v>11</v>
      </c>
      <c r="B13" s="8" t="s">
        <v>105</v>
      </c>
      <c r="C13" s="1">
        <v>2835</v>
      </c>
      <c r="D13" s="1">
        <v>2886</v>
      </c>
      <c r="E13" s="1">
        <f t="shared" si="0"/>
        <v>51</v>
      </c>
      <c r="F13" s="1">
        <v>0.54</v>
      </c>
      <c r="G13" s="1">
        <f t="shared" si="1"/>
        <v>27.540000000000003</v>
      </c>
      <c r="H13" s="1"/>
    </row>
    <row r="14" spans="1:8" ht="30" customHeight="1">
      <c r="A14" s="1">
        <v>12</v>
      </c>
      <c r="B14" s="1" t="s">
        <v>106</v>
      </c>
      <c r="C14" s="1">
        <v>1229</v>
      </c>
      <c r="D14" s="1">
        <v>1274</v>
      </c>
      <c r="E14" s="1">
        <f>(D14-C14)*100</f>
        <v>4500</v>
      </c>
      <c r="F14" s="1">
        <v>0.54</v>
      </c>
      <c r="G14" s="1">
        <f t="shared" si="1"/>
        <v>2430</v>
      </c>
      <c r="H14" s="1" t="s">
        <v>107</v>
      </c>
    </row>
    <row r="15" spans="1:8" ht="30" customHeight="1">
      <c r="A15" s="1">
        <v>13</v>
      </c>
      <c r="B15" s="3" t="s">
        <v>108</v>
      </c>
      <c r="C15" s="1">
        <v>25799</v>
      </c>
      <c r="D15" s="1">
        <v>26374</v>
      </c>
      <c r="E15" s="1">
        <f t="shared" si="0"/>
        <v>575</v>
      </c>
      <c r="F15" s="1">
        <v>0.54</v>
      </c>
      <c r="G15" s="1">
        <f t="shared" si="1"/>
        <v>310.5</v>
      </c>
      <c r="H15" s="1"/>
    </row>
    <row r="16" spans="1:8" ht="30" customHeight="1">
      <c r="A16" s="1">
        <v>14</v>
      </c>
      <c r="B16" s="9" t="s">
        <v>109</v>
      </c>
      <c r="C16" s="1">
        <v>0</v>
      </c>
      <c r="D16" s="1">
        <v>3143</v>
      </c>
      <c r="E16" s="1">
        <f t="shared" si="0"/>
        <v>3143</v>
      </c>
      <c r="F16" s="1">
        <v>0.54</v>
      </c>
      <c r="G16" s="1">
        <f t="shared" si="1"/>
        <v>1697.22</v>
      </c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 t="s">
        <v>110</v>
      </c>
      <c r="C18" s="1"/>
      <c r="D18" s="1"/>
      <c r="E18" s="1">
        <f>SUM(E3:E17)</f>
        <v>12026</v>
      </c>
      <c r="F18" s="1"/>
      <c r="G18" s="1">
        <f>SUM(G3:G17)</f>
        <v>6494.040000000001</v>
      </c>
      <c r="H18" s="1"/>
    </row>
    <row r="20" ht="14.25">
      <c r="A20" t="s">
        <v>111</v>
      </c>
    </row>
    <row r="21" spans="2:7" ht="14.25">
      <c r="B21" t="s">
        <v>45</v>
      </c>
      <c r="G21" t="s">
        <v>46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39" t="s">
        <v>140</v>
      </c>
      <c r="B1" s="39"/>
      <c r="C1" s="39"/>
      <c r="D1" s="39"/>
      <c r="E1" s="39"/>
      <c r="F1" s="39"/>
      <c r="G1" s="39"/>
      <c r="H1" s="39"/>
    </row>
    <row r="2" spans="1:8" ht="30" customHeight="1">
      <c r="A2" s="1" t="s">
        <v>0</v>
      </c>
      <c r="B2" s="1" t="s">
        <v>94</v>
      </c>
      <c r="C2" s="2" t="s">
        <v>25</v>
      </c>
      <c r="D2" s="2" t="s">
        <v>26</v>
      </c>
      <c r="E2" s="2" t="s">
        <v>22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112</v>
      </c>
      <c r="C3" s="1">
        <v>34233</v>
      </c>
      <c r="D3" s="1">
        <v>34965</v>
      </c>
      <c r="E3" s="1">
        <f>D3-C3</f>
        <v>732</v>
      </c>
      <c r="F3" s="1">
        <v>0.54</v>
      </c>
      <c r="G3" s="1">
        <f>E3*F3</f>
        <v>395.28000000000003</v>
      </c>
      <c r="H3" s="1"/>
    </row>
    <row r="4" spans="1:8" ht="30" customHeight="1">
      <c r="A4" s="1">
        <v>2</v>
      </c>
      <c r="B4" s="1" t="s">
        <v>113</v>
      </c>
      <c r="C4" s="1">
        <v>75005</v>
      </c>
      <c r="D4" s="1">
        <v>76664</v>
      </c>
      <c r="E4" s="1">
        <f aca="true" t="shared" si="0" ref="E4:E16">D4-C4</f>
        <v>1659</v>
      </c>
      <c r="F4" s="1">
        <v>0.54</v>
      </c>
      <c r="G4" s="1">
        <f aca="true" t="shared" si="1" ref="G4:G19">E4*F4</f>
        <v>895.86</v>
      </c>
      <c r="H4" s="1"/>
    </row>
    <row r="5" spans="1:8" ht="30" customHeight="1">
      <c r="A5" s="1">
        <v>3</v>
      </c>
      <c r="B5" s="1" t="s">
        <v>114</v>
      </c>
      <c r="C5" s="1">
        <v>35931</v>
      </c>
      <c r="D5" s="1">
        <v>36718</v>
      </c>
      <c r="E5" s="1">
        <f t="shared" si="0"/>
        <v>787</v>
      </c>
      <c r="F5" s="1">
        <v>0.54</v>
      </c>
      <c r="G5" s="1">
        <f t="shared" si="1"/>
        <v>424.98</v>
      </c>
      <c r="H5" s="1"/>
    </row>
    <row r="6" spans="1:8" ht="30" customHeight="1">
      <c r="A6" s="1">
        <v>4</v>
      </c>
      <c r="B6" s="1" t="s">
        <v>115</v>
      </c>
      <c r="C6" s="1">
        <v>64400</v>
      </c>
      <c r="D6" s="1">
        <v>65685</v>
      </c>
      <c r="E6" s="1">
        <f t="shared" si="0"/>
        <v>1285</v>
      </c>
      <c r="F6" s="1">
        <v>0.54</v>
      </c>
      <c r="G6" s="1">
        <f t="shared" si="1"/>
        <v>693.9000000000001</v>
      </c>
      <c r="H6" s="1"/>
    </row>
    <row r="7" spans="1:8" ht="30" customHeight="1">
      <c r="A7" s="1">
        <v>5</v>
      </c>
      <c r="B7" s="1" t="s">
        <v>116</v>
      </c>
      <c r="C7" s="1">
        <v>45374</v>
      </c>
      <c r="D7" s="1">
        <v>46471</v>
      </c>
      <c r="E7" s="1">
        <f t="shared" si="0"/>
        <v>1097</v>
      </c>
      <c r="F7" s="1">
        <v>0.54</v>
      </c>
      <c r="G7" s="1">
        <f t="shared" si="1"/>
        <v>592.38</v>
      </c>
      <c r="H7" s="1"/>
    </row>
    <row r="8" spans="1:8" ht="30" customHeight="1">
      <c r="A8" s="1">
        <v>6</v>
      </c>
      <c r="B8" s="1" t="s">
        <v>117</v>
      </c>
      <c r="C8" s="1">
        <v>51110</v>
      </c>
      <c r="D8" s="1">
        <v>51938</v>
      </c>
      <c r="E8" s="1">
        <f t="shared" si="0"/>
        <v>828</v>
      </c>
      <c r="F8" s="1">
        <v>0.54</v>
      </c>
      <c r="G8" s="1">
        <f t="shared" si="1"/>
        <v>447.12</v>
      </c>
      <c r="H8" s="1"/>
    </row>
    <row r="9" spans="1:8" ht="30" customHeight="1">
      <c r="A9" s="1">
        <v>7</v>
      </c>
      <c r="B9" s="1" t="s">
        <v>118</v>
      </c>
      <c r="C9" s="1">
        <v>50679</v>
      </c>
      <c r="D9" s="1">
        <v>52114</v>
      </c>
      <c r="E9" s="1">
        <f t="shared" si="0"/>
        <v>1435</v>
      </c>
      <c r="F9" s="1">
        <v>0.54</v>
      </c>
      <c r="G9" s="1">
        <f t="shared" si="1"/>
        <v>774.9000000000001</v>
      </c>
      <c r="H9" s="1"/>
    </row>
    <row r="10" spans="1:8" ht="30" customHeight="1">
      <c r="A10" s="1">
        <v>8</v>
      </c>
      <c r="B10" s="1" t="s">
        <v>119</v>
      </c>
      <c r="C10" s="1">
        <v>44523</v>
      </c>
      <c r="D10" s="1">
        <v>45645</v>
      </c>
      <c r="E10" s="1">
        <f t="shared" si="0"/>
        <v>1122</v>
      </c>
      <c r="F10" s="1">
        <v>0.54</v>
      </c>
      <c r="G10" s="1">
        <f t="shared" si="1"/>
        <v>605.88</v>
      </c>
      <c r="H10" s="1"/>
    </row>
    <row r="11" spans="1:8" ht="30" customHeight="1">
      <c r="A11" s="1">
        <v>9</v>
      </c>
      <c r="B11" s="1" t="s">
        <v>120</v>
      </c>
      <c r="C11" s="1">
        <v>75425</v>
      </c>
      <c r="D11" s="1">
        <v>77639</v>
      </c>
      <c r="E11" s="1">
        <f t="shared" si="0"/>
        <v>2214</v>
      </c>
      <c r="F11" s="1">
        <v>0.54</v>
      </c>
      <c r="G11" s="1">
        <f t="shared" si="1"/>
        <v>1195.5600000000002</v>
      </c>
      <c r="H11" s="1"/>
    </row>
    <row r="12" spans="1:8" ht="30" customHeight="1">
      <c r="A12" s="1">
        <v>10</v>
      </c>
      <c r="B12" s="1" t="s">
        <v>121</v>
      </c>
      <c r="C12" s="1">
        <v>109399</v>
      </c>
      <c r="D12" s="1">
        <v>111940</v>
      </c>
      <c r="E12" s="1">
        <f t="shared" si="0"/>
        <v>2541</v>
      </c>
      <c r="F12" s="1">
        <v>0.54</v>
      </c>
      <c r="G12" s="1">
        <f t="shared" si="1"/>
        <v>1372.14</v>
      </c>
      <c r="H12" s="1"/>
    </row>
    <row r="13" spans="1:8" ht="30" customHeight="1">
      <c r="A13" s="1">
        <v>11</v>
      </c>
      <c r="B13" s="1" t="s">
        <v>122</v>
      </c>
      <c r="C13" s="1">
        <v>78773</v>
      </c>
      <c r="D13" s="1">
        <v>80384</v>
      </c>
      <c r="E13" s="1">
        <f t="shared" si="0"/>
        <v>1611</v>
      </c>
      <c r="F13" s="1">
        <v>0.54</v>
      </c>
      <c r="G13" s="1">
        <f t="shared" si="1"/>
        <v>869.94</v>
      </c>
      <c r="H13" s="1"/>
    </row>
    <row r="14" spans="1:8" ht="30" customHeight="1">
      <c r="A14" s="1">
        <v>12</v>
      </c>
      <c r="B14" s="1" t="s">
        <v>123</v>
      </c>
      <c r="C14" s="1">
        <v>107325</v>
      </c>
      <c r="D14" s="1">
        <v>109813</v>
      </c>
      <c r="E14" s="1">
        <f t="shared" si="0"/>
        <v>2488</v>
      </c>
      <c r="F14" s="1">
        <v>0.54</v>
      </c>
      <c r="G14" s="1">
        <f t="shared" si="1"/>
        <v>1343.52</v>
      </c>
      <c r="H14" s="1"/>
    </row>
    <row r="15" spans="1:8" ht="30" customHeight="1">
      <c r="A15" s="1">
        <v>13</v>
      </c>
      <c r="B15" s="1" t="s">
        <v>124</v>
      </c>
      <c r="C15" s="1">
        <v>48184</v>
      </c>
      <c r="D15" s="1">
        <v>48965</v>
      </c>
      <c r="E15" s="1">
        <f t="shared" si="0"/>
        <v>781</v>
      </c>
      <c r="F15" s="1">
        <v>0.54</v>
      </c>
      <c r="G15" s="1">
        <f t="shared" si="1"/>
        <v>421.74</v>
      </c>
      <c r="H15" s="1"/>
    </row>
    <row r="16" spans="1:8" ht="30" customHeight="1">
      <c r="A16" s="1">
        <v>14</v>
      </c>
      <c r="B16" s="1" t="s">
        <v>125</v>
      </c>
      <c r="C16" s="1">
        <v>42768</v>
      </c>
      <c r="D16" s="1">
        <v>43883</v>
      </c>
      <c r="E16" s="1">
        <f t="shared" si="0"/>
        <v>1115</v>
      </c>
      <c r="F16" s="1">
        <v>0.54</v>
      </c>
      <c r="G16" s="1">
        <f t="shared" si="1"/>
        <v>602.1</v>
      </c>
      <c r="H16" s="1"/>
    </row>
    <row r="17" spans="1:8" ht="30" customHeight="1">
      <c r="A17" s="3">
        <v>15</v>
      </c>
      <c r="B17" s="3" t="s">
        <v>126</v>
      </c>
      <c r="C17" s="3">
        <v>1653</v>
      </c>
      <c r="D17" s="3">
        <v>1698</v>
      </c>
      <c r="E17" s="1">
        <f>(D17-C17)*40</f>
        <v>1800</v>
      </c>
      <c r="F17" s="1">
        <v>0.54</v>
      </c>
      <c r="G17" s="1">
        <f t="shared" si="1"/>
        <v>972.0000000000001</v>
      </c>
      <c r="H17" s="2"/>
    </row>
    <row r="18" spans="1:8" ht="30" customHeight="1">
      <c r="A18" s="3">
        <v>16</v>
      </c>
      <c r="B18" s="4" t="s">
        <v>127</v>
      </c>
      <c r="C18" s="3">
        <v>8676</v>
      </c>
      <c r="D18" s="3">
        <v>9990</v>
      </c>
      <c r="E18" s="1">
        <f>D18-C18</f>
        <v>1314</v>
      </c>
      <c r="F18" s="1">
        <v>0.54</v>
      </c>
      <c r="G18" s="1">
        <f t="shared" si="1"/>
        <v>709.5600000000001</v>
      </c>
      <c r="H18" s="2"/>
    </row>
    <row r="19" spans="1:8" ht="30" customHeight="1">
      <c r="A19" s="3">
        <v>17</v>
      </c>
      <c r="B19" s="3" t="s">
        <v>128</v>
      </c>
      <c r="C19" s="3">
        <v>20246</v>
      </c>
      <c r="D19" s="3">
        <v>23228</v>
      </c>
      <c r="E19" s="1">
        <f>D19-C19</f>
        <v>2982</v>
      </c>
      <c r="F19" s="1">
        <v>0.54</v>
      </c>
      <c r="G19" s="1">
        <f t="shared" si="1"/>
        <v>1610.2800000000002</v>
      </c>
      <c r="H19" s="2"/>
    </row>
    <row r="20" spans="1:8" ht="30" customHeight="1">
      <c r="A20" s="3">
        <v>18</v>
      </c>
      <c r="B20" s="3" t="s">
        <v>110</v>
      </c>
      <c r="C20" s="3"/>
      <c r="D20" s="3"/>
      <c r="E20" s="1">
        <f>SUM(E3:E19)</f>
        <v>25791</v>
      </c>
      <c r="F20" s="1"/>
      <c r="G20" s="1">
        <f>SUM(G3:G19)</f>
        <v>13927.140000000001</v>
      </c>
      <c r="H20" s="2"/>
    </row>
    <row r="21" spans="1:8" ht="14.25">
      <c r="A21" t="s">
        <v>129</v>
      </c>
      <c r="C21" s="5"/>
      <c r="D21" s="5"/>
      <c r="E21" s="5"/>
      <c r="F21" s="5"/>
      <c r="G21" s="5"/>
      <c r="H21" s="5"/>
    </row>
    <row r="22" spans="2:7" ht="14.25">
      <c r="B22" s="6" t="s">
        <v>45</v>
      </c>
      <c r="G22" t="s">
        <v>46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37" bottom="0.98" header="0.51" footer="0.51"/>
  <pageSetup orientation="portrait" paperSize="9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2016-04-28T02:43:05Z</cp:lastPrinted>
  <dcterms:created xsi:type="dcterms:W3CDTF">2009-07-01T02:23:39Z</dcterms:created>
  <dcterms:modified xsi:type="dcterms:W3CDTF">2016-04-28T02:43:09Z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