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1"/>
  </bookViews>
  <sheets>
    <sheet name="沁园空气源浴室水电费" sheetId="1" r:id="rId1"/>
    <sheet name="沁园 (电)" sheetId="2" r:id="rId2"/>
    <sheet name="沁园（水）" sheetId="3" r:id="rId3"/>
    <sheet name="润园 (电)" sheetId="4" r:id="rId4"/>
    <sheet name="润园（水）" sheetId="5" r:id="rId5"/>
    <sheet name="泽园 (电)" sheetId="6" r:id="rId6"/>
    <sheet name="泽园（水）" sheetId="7" r:id="rId7"/>
    <sheet name="商务租点电费" sheetId="8" r:id="rId8"/>
    <sheet name="澄园膳食租点电费 " sheetId="9" r:id="rId9"/>
    <sheet name="澄园膳食租点水费  " sheetId="10" r:id="rId10"/>
    <sheet name="Sheet1 (2)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<sst xmlns="http://schemas.openxmlformats.org/spreadsheetml/2006/main" count="308" uniqueCount="196">
  <si>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</si>
  <si>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</si>
  <si>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</si>
  <si>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</si>
  <si>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</si>
  <si>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</si>
  <si>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</si>
  <si>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</si>
  <si>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</si>
  <si>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</si>
  <si>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</si>
  <si>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</si>
  <si>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</si>
  <si>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</si>
  <si>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</si>
  <si>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塔菲</t>
  </si>
  <si>
    <t>巨百餐厅</t>
  </si>
  <si>
    <t>表号</t>
  </si>
  <si>
    <t>倍率</t>
  </si>
  <si>
    <t>200/5</t>
  </si>
  <si>
    <t>艺禾靓饭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</si>
  <si>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</si>
  <si>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</si>
  <si>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</si>
  <si>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</si>
  <si>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</si>
  <si>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</si>
  <si>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</si>
  <si>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</si>
  <si>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</si>
  <si>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</si>
  <si>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</si>
  <si>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</si>
  <si>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</si>
  <si>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</si>
  <si>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</si>
  <si>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</si>
  <si>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</si>
  <si>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金额 （元）</t>
  </si>
  <si>
    <t>真之味</t>
  </si>
  <si>
    <t>欧爱奶茶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</si>
  <si>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</si>
  <si>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</si>
  <si>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</si>
  <si>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</si>
  <si>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</si>
  <si>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</si>
  <si>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</si>
  <si>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</si>
  <si>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</si>
  <si>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知源坊</t>
  </si>
  <si>
    <t>欧爱奶茶馆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</si>
  <si>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</si>
  <si>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</si>
  <si>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</si>
  <si>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</si>
  <si>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</si>
  <si>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</si>
  <si>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</si>
  <si>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</si>
  <si>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</si>
  <si>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</si>
  <si>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</si>
  <si>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</si>
  <si>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</si>
  <si>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</si>
  <si>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</si>
  <si>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</si>
  <si>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</si>
  <si>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</si>
  <si>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</si>
  <si>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</si>
  <si>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</si>
  <si>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</si>
  <si>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</si>
  <si>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</si>
  <si>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</si>
  <si>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</si>
  <si>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</si>
  <si>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</si>
  <si>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</si>
  <si>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</si>
  <si>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</si>
  <si>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</si>
  <si>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</si>
  <si>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</si>
  <si>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</si>
  <si>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</si>
  <si>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</si>
  <si>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</si>
  <si>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</si>
  <si>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</si>
  <si>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</si>
  <si>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</si>
  <si>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</si>
  <si>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</si>
  <si>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</si>
  <si>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</si>
  <si>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</si>
  <si>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</si>
  <si>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</si>
  <si>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</si>
  <si>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</si>
  <si>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</si>
  <si>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</si>
  <si>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</si>
  <si>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</si>
  <si>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</si>
  <si>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</si>
  <si>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</si>
  <si>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</si>
  <si>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</si>
  <si>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</si>
  <si>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</si>
  <si>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</si>
  <si>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</si>
  <si>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</si>
  <si>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</si>
  <si>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</si>
  <si>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</si>
  <si>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</si>
  <si>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</si>
  <si>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</si>
  <si>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</si>
  <si>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</si>
  <si>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麻辣烫</t>
  </si>
  <si>
    <t>合计</t>
  </si>
  <si>
    <t>荔湾村</t>
  </si>
  <si>
    <t>清料理</t>
  </si>
  <si>
    <t>禾雨轩</t>
  </si>
  <si>
    <t>小计</t>
  </si>
  <si>
    <t>校园快递</t>
  </si>
  <si>
    <t>200/5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</si>
  <si>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</si>
  <si>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</si>
  <si>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</si>
  <si>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</si>
  <si>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</si>
  <si>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</si>
  <si>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使用部门签字：</t>
  </si>
  <si>
    <t>酷巴客</t>
  </si>
  <si>
    <t>八八酷</t>
  </si>
  <si>
    <t>学士苑</t>
  </si>
  <si>
    <t>备注</t>
  </si>
  <si>
    <t>备注</t>
  </si>
  <si>
    <t>备注</t>
  </si>
  <si>
    <t>备注</t>
  </si>
  <si>
    <t>湾仔岛</t>
  </si>
  <si>
    <t>蜜妮莎</t>
  </si>
  <si>
    <t>麻辣香锅</t>
  </si>
  <si>
    <t>麻辣香锅</t>
  </si>
  <si>
    <t>阿才不乖</t>
  </si>
  <si>
    <t>吉祥馄饨</t>
  </si>
  <si>
    <t>风沙渡</t>
  </si>
  <si>
    <t>风沙渡照明</t>
  </si>
  <si>
    <t>风沙渡动力</t>
  </si>
  <si>
    <t>泉润佰合</t>
  </si>
  <si>
    <t>泉润佰合</t>
  </si>
  <si>
    <t>怪味居</t>
  </si>
  <si>
    <t>怪味居</t>
  </si>
  <si>
    <t>表5</t>
  </si>
  <si>
    <t>润园电信</t>
  </si>
  <si>
    <t>润园联通</t>
  </si>
  <si>
    <t>润园移动</t>
  </si>
  <si>
    <t>操作间</t>
  </si>
  <si>
    <t>5/200</t>
  </si>
  <si>
    <t>5/150</t>
  </si>
  <si>
    <t>备注：泉润百合电量已扣除湾仔岛电量</t>
  </si>
  <si>
    <t>先锋书局</t>
  </si>
  <si>
    <t>5/500</t>
  </si>
  <si>
    <t>位置</t>
  </si>
  <si>
    <t>15栋（水）</t>
  </si>
  <si>
    <t>15栋（电）</t>
  </si>
  <si>
    <t>电费合计：</t>
  </si>
  <si>
    <t>水费合计：</t>
  </si>
  <si>
    <t>水电费合计</t>
  </si>
  <si>
    <t>原有底数</t>
  </si>
  <si>
    <t>现有示数</t>
  </si>
  <si>
    <t>使用单位签字：</t>
  </si>
  <si>
    <t>南审抄表人：朱远山</t>
  </si>
  <si>
    <t>10栋（电）</t>
  </si>
  <si>
    <t>10栋（水）</t>
  </si>
  <si>
    <t>实用计量</t>
  </si>
  <si>
    <t>诚启文化广场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</si>
  <si>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</si>
  <si>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匆匆那年</t>
  </si>
  <si>
    <t>匆匆那年</t>
  </si>
  <si>
    <t>俊才部落</t>
  </si>
  <si>
    <r>
      <t>沁园空气源浴室</t>
    </r>
    <r>
      <rPr>
        <sz val="14"/>
        <color indexed="8"/>
        <rFont val="宋体"/>
        <family val="0"/>
      </rPr>
      <t>（12月份）</t>
    </r>
  </si>
  <si>
    <t>膳食沁园租点12月</t>
  </si>
  <si>
    <t>膳食沁园租点12月</t>
  </si>
  <si>
    <t>膳食润园租点12月</t>
  </si>
  <si>
    <t>膳食泽园租点12月</t>
  </si>
  <si>
    <t>商务租点12月（电费）</t>
  </si>
  <si>
    <t>澄园膳食租点12月（电费）</t>
  </si>
  <si>
    <t>澄园膳食租点12月（水费）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</si>
</sst>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5.00390625" style="0" customWidth="1"/>
    <col min="2" max="2" width="11.875" style="0" customWidth="1"/>
    <col min="6" max="6" width="8.625" style="0" customWidth="1"/>
    <col min="7" max="7" width="11.375" style="0" customWidth="1"/>
    <col min="8" max="8" width="11.875" style="0" customWidth="1"/>
  </cols>
  <sheetData>
    <row r="1" spans="1:8" ht="22.5">
      <c r="A1" s="41" t="s">
        <v>188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75</v>
      </c>
      <c r="B2" s="3" t="s">
        <v>170</v>
      </c>
      <c r="C2" s="7" t="s">
        <v>176</v>
      </c>
      <c r="D2" s="7" t="s">
        <v>177</v>
      </c>
      <c r="E2" s="7" t="s">
        <v>182</v>
      </c>
      <c r="F2" s="3" t="s">
        <v>80</v>
      </c>
      <c r="G2" s="3" t="s">
        <v>32</v>
      </c>
      <c r="H2" s="3" t="s">
        <v>143</v>
      </c>
    </row>
    <row r="3" spans="1:8" ht="30" customHeight="1">
      <c r="A3" s="3">
        <v>1</v>
      </c>
      <c r="B3" s="3" t="s">
        <v>180</v>
      </c>
      <c r="C3" s="3">
        <v>631</v>
      </c>
      <c r="D3" s="3">
        <v>1001</v>
      </c>
      <c r="E3" s="3">
        <f>(D3-C3)*30</f>
        <v>11100</v>
      </c>
      <c r="F3" s="3">
        <v>0.54</v>
      </c>
      <c r="G3" s="3">
        <f>E3*F3</f>
        <v>5994</v>
      </c>
      <c r="H3" s="3" t="s">
        <v>166</v>
      </c>
    </row>
    <row r="4" spans="1:8" ht="30" customHeight="1">
      <c r="A4" s="3">
        <v>2</v>
      </c>
      <c r="B4" s="3" t="s">
        <v>172</v>
      </c>
      <c r="C4" s="3">
        <v>1443</v>
      </c>
      <c r="D4" s="3">
        <v>2310</v>
      </c>
      <c r="E4" s="3">
        <f>(D4-C4)*40</f>
        <v>34680</v>
      </c>
      <c r="F4" s="3">
        <v>0.54</v>
      </c>
      <c r="G4" s="3">
        <f>E4*F4</f>
        <v>18727.2</v>
      </c>
      <c r="H4" s="3" t="s">
        <v>165</v>
      </c>
    </row>
    <row r="5" spans="1:8" ht="30" customHeight="1">
      <c r="A5" s="3">
        <v>3</v>
      </c>
      <c r="B5" s="3" t="s">
        <v>173</v>
      </c>
      <c r="C5" s="3"/>
      <c r="D5" s="3"/>
      <c r="E5" s="3">
        <f>E3+E4</f>
        <v>45780</v>
      </c>
      <c r="F5" s="3"/>
      <c r="G5" s="3">
        <f>G3+G4</f>
        <v>24721.2</v>
      </c>
      <c r="H5" s="3"/>
    </row>
    <row r="6" spans="1:8" ht="30" customHeight="1">
      <c r="A6" s="3">
        <v>4</v>
      </c>
      <c r="B6" s="3" t="s">
        <v>181</v>
      </c>
      <c r="C6" s="3">
        <v>873</v>
      </c>
      <c r="D6" s="3">
        <v>1261</v>
      </c>
      <c r="E6" s="3">
        <f>D6-C6</f>
        <v>388</v>
      </c>
      <c r="F6" s="3">
        <v>3.1</v>
      </c>
      <c r="G6" s="3">
        <f>E6*F6</f>
        <v>1202.8</v>
      </c>
      <c r="H6" s="3"/>
    </row>
    <row r="7" spans="1:8" ht="30" customHeight="1">
      <c r="A7" s="3">
        <v>5</v>
      </c>
      <c r="B7" s="3" t="s">
        <v>171</v>
      </c>
      <c r="C7" s="3">
        <v>2957</v>
      </c>
      <c r="D7" s="3">
        <v>4182</v>
      </c>
      <c r="E7" s="3">
        <f>D7-C7</f>
        <v>1225</v>
      </c>
      <c r="F7" s="3">
        <v>3.1</v>
      </c>
      <c r="G7" s="3">
        <f>E7*F7</f>
        <v>3797.5</v>
      </c>
      <c r="H7" s="3"/>
    </row>
    <row r="8" spans="1:8" ht="30" customHeight="1">
      <c r="A8" s="3">
        <v>6</v>
      </c>
      <c r="B8" s="3" t="s">
        <v>174</v>
      </c>
      <c r="C8" s="3"/>
      <c r="D8" s="3"/>
      <c r="E8" s="3">
        <f>E6+E7</f>
        <v>1613</v>
      </c>
      <c r="F8" s="3"/>
      <c r="G8" s="3">
        <f>G6+G7</f>
        <v>5000.3</v>
      </c>
      <c r="H8" s="3"/>
    </row>
    <row r="9" spans="1:8" ht="30" customHeight="1">
      <c r="A9" s="3">
        <v>7</v>
      </c>
      <c r="B9" s="3"/>
      <c r="C9" s="3"/>
      <c r="D9" s="3"/>
      <c r="E9" s="3"/>
      <c r="F9" s="3"/>
      <c r="G9" s="3"/>
      <c r="H9" s="3"/>
    </row>
    <row r="10" spans="1:8" ht="30" customHeight="1">
      <c r="A10" s="3">
        <v>8</v>
      </c>
      <c r="B10" s="3"/>
      <c r="C10" s="3"/>
      <c r="D10" s="3"/>
      <c r="E10" s="3"/>
      <c r="F10" s="3"/>
      <c r="G10" s="3"/>
      <c r="H10" s="3"/>
    </row>
    <row r="11" spans="1:8" ht="30" customHeight="1">
      <c r="A11" s="3">
        <v>9</v>
      </c>
      <c r="B11" s="3"/>
      <c r="C11" s="3"/>
      <c r="D11" s="3"/>
      <c r="E11" s="3"/>
      <c r="F11" s="3"/>
      <c r="G11" s="3"/>
      <c r="H11" s="3"/>
    </row>
    <row r="12" spans="1:8" ht="30" customHeight="1">
      <c r="A12" s="3">
        <v>10</v>
      </c>
      <c r="B12" s="3"/>
      <c r="C12" s="3"/>
      <c r="D12" s="3"/>
      <c r="E12" s="3"/>
      <c r="F12" s="3"/>
      <c r="G12" s="3"/>
      <c r="H12" s="3"/>
    </row>
    <row r="13" spans="1:8" ht="30" customHeight="1">
      <c r="A13" s="3">
        <v>11</v>
      </c>
      <c r="B13" s="3"/>
      <c r="C13" s="3"/>
      <c r="D13" s="3"/>
      <c r="E13" s="3"/>
      <c r="F13" s="3"/>
      <c r="G13" s="3"/>
      <c r="H13" s="3"/>
    </row>
    <row r="14" spans="1:8" ht="30" customHeight="1">
      <c r="A14" s="3">
        <v>12</v>
      </c>
      <c r="B14" s="3"/>
      <c r="C14" s="3"/>
      <c r="D14" s="3"/>
      <c r="E14" s="3"/>
      <c r="F14" s="3"/>
      <c r="G14" s="3"/>
      <c r="H14" s="3"/>
    </row>
    <row r="15" spans="1:8" ht="30" customHeight="1">
      <c r="A15" s="3">
        <v>13</v>
      </c>
      <c r="B15" s="3"/>
      <c r="C15" s="3"/>
      <c r="D15" s="3"/>
      <c r="E15" s="3"/>
      <c r="F15" s="3"/>
      <c r="G15" s="3"/>
      <c r="H15" s="3"/>
    </row>
    <row r="16" spans="1:8" ht="30" customHeight="1">
      <c r="A16" s="3">
        <v>14</v>
      </c>
      <c r="B16" s="3"/>
      <c r="C16" s="3"/>
      <c r="D16" s="3"/>
      <c r="E16" s="3"/>
      <c r="F16" s="3"/>
      <c r="G16" s="3"/>
      <c r="H16" s="3"/>
    </row>
    <row r="17" spans="1:8" ht="30" customHeight="1">
      <c r="A17" s="5">
        <v>15</v>
      </c>
      <c r="B17" s="5"/>
      <c r="C17" s="7"/>
      <c r="D17" s="7"/>
      <c r="E17" s="3"/>
      <c r="F17" s="3"/>
      <c r="G17" s="3"/>
      <c r="H17" s="7"/>
    </row>
    <row r="18" spans="1:8" ht="30" customHeight="1">
      <c r="A18" s="5">
        <v>16</v>
      </c>
      <c r="B18" s="5"/>
      <c r="C18" s="3"/>
      <c r="D18" s="3"/>
      <c r="E18" s="3"/>
      <c r="F18" s="3"/>
      <c r="G18" s="3"/>
      <c r="H18" s="7"/>
    </row>
    <row r="19" spans="1:8" ht="30" customHeight="1">
      <c r="A19" s="5">
        <v>17</v>
      </c>
      <c r="B19" s="5" t="s">
        <v>175</v>
      </c>
      <c r="C19" s="7"/>
      <c r="D19" s="7"/>
      <c r="E19" s="3"/>
      <c r="F19" s="7"/>
      <c r="G19" s="3">
        <f>G5+G8</f>
        <v>29721.5</v>
      </c>
      <c r="H19" s="7"/>
    </row>
    <row r="20" spans="3:8" ht="14.25">
      <c r="C20" s="11"/>
      <c r="D20" s="11"/>
      <c r="E20" s="11"/>
      <c r="F20" s="11"/>
      <c r="G20" s="11"/>
      <c r="H20" s="11"/>
    </row>
    <row r="21" spans="2:7" ht="14.25">
      <c r="B21" s="27" t="s">
        <v>178</v>
      </c>
      <c r="G21" t="s">
        <v>179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&amp;C&amp;"宋体,加粗"&amp;20南京审计学院租点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1" t="s">
        <v>195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109</v>
      </c>
      <c r="B2" s="3" t="s">
        <v>110</v>
      </c>
      <c r="C2" s="7" t="s">
        <v>111</v>
      </c>
      <c r="D2" s="7" t="s">
        <v>112</v>
      </c>
      <c r="E2" s="7" t="s">
        <v>113</v>
      </c>
      <c r="F2" s="3" t="s">
        <v>114</v>
      </c>
      <c r="G2" s="3" t="s">
        <v>115</v>
      </c>
      <c r="H2" s="3" t="s">
        <v>145</v>
      </c>
    </row>
    <row r="3" spans="1:8" ht="30" customHeight="1">
      <c r="A3" s="3">
        <v>1</v>
      </c>
      <c r="B3" s="3" t="s">
        <v>141</v>
      </c>
      <c r="C3" s="3">
        <v>203</v>
      </c>
      <c r="D3" s="3">
        <v>208</v>
      </c>
      <c r="E3" s="3">
        <f>D3-C3</f>
        <v>5</v>
      </c>
      <c r="F3" s="3">
        <v>3.1</v>
      </c>
      <c r="G3" s="3">
        <f>E3*F3</f>
        <v>15.5</v>
      </c>
      <c r="H3" s="3"/>
    </row>
    <row r="4" spans="1:8" ht="30" customHeight="1">
      <c r="A4" s="3">
        <v>2</v>
      </c>
      <c r="B4" s="3" t="s">
        <v>116</v>
      </c>
      <c r="C4" s="3">
        <v>195</v>
      </c>
      <c r="D4" s="3">
        <v>200</v>
      </c>
      <c r="E4" s="3">
        <f aca="true" t="shared" si="0" ref="E4:E19">D4-C4</f>
        <v>5</v>
      </c>
      <c r="F4" s="3">
        <v>3.1</v>
      </c>
      <c r="G4" s="3">
        <f aca="true" t="shared" si="1" ref="G4:G19">E4*F4</f>
        <v>15.5</v>
      </c>
      <c r="H4" s="3"/>
    </row>
    <row r="5" spans="1:8" ht="30" customHeight="1">
      <c r="A5" s="3">
        <v>3</v>
      </c>
      <c r="B5" s="3" t="s">
        <v>140</v>
      </c>
      <c r="C5" s="3">
        <v>137</v>
      </c>
      <c r="D5" s="3">
        <v>142</v>
      </c>
      <c r="E5" s="3">
        <f t="shared" si="0"/>
        <v>5</v>
      </c>
      <c r="F5" s="3">
        <v>3.1</v>
      </c>
      <c r="G5" s="3">
        <f t="shared" si="1"/>
        <v>15.5</v>
      </c>
      <c r="H5" s="3"/>
    </row>
    <row r="6" spans="1:8" ht="30" customHeight="1">
      <c r="A6" s="3">
        <v>4</v>
      </c>
      <c r="B6" s="3" t="s">
        <v>128</v>
      </c>
      <c r="C6" s="3">
        <v>825</v>
      </c>
      <c r="D6" s="3">
        <v>855</v>
      </c>
      <c r="E6" s="3">
        <f t="shared" si="0"/>
        <v>30</v>
      </c>
      <c r="F6" s="3">
        <v>3.1</v>
      </c>
      <c r="G6" s="3">
        <f t="shared" si="1"/>
        <v>93</v>
      </c>
      <c r="H6" s="3"/>
    </row>
    <row r="7" spans="1:8" ht="30" customHeight="1">
      <c r="A7" s="3">
        <v>5</v>
      </c>
      <c r="B7" s="3" t="s">
        <v>117</v>
      </c>
      <c r="C7" s="3">
        <v>925</v>
      </c>
      <c r="D7" s="3">
        <v>955</v>
      </c>
      <c r="E7" s="3">
        <f t="shared" si="0"/>
        <v>30</v>
      </c>
      <c r="F7" s="3">
        <v>3.1</v>
      </c>
      <c r="G7" s="3">
        <f t="shared" si="1"/>
        <v>93</v>
      </c>
      <c r="H7" s="3"/>
    </row>
    <row r="8" spans="1:8" ht="30" customHeight="1">
      <c r="A8" s="3">
        <v>6</v>
      </c>
      <c r="B8" s="3" t="s">
        <v>127</v>
      </c>
      <c r="C8" s="3">
        <v>915</v>
      </c>
      <c r="D8" s="3">
        <v>945</v>
      </c>
      <c r="E8" s="3">
        <f t="shared" si="0"/>
        <v>30</v>
      </c>
      <c r="F8" s="3">
        <v>3.1</v>
      </c>
      <c r="G8" s="3">
        <f t="shared" si="1"/>
        <v>93</v>
      </c>
      <c r="H8" s="3"/>
    </row>
    <row r="9" spans="1:8" ht="30" customHeight="1">
      <c r="A9" s="3">
        <v>7</v>
      </c>
      <c r="B9" s="3" t="s">
        <v>118</v>
      </c>
      <c r="C9" s="3">
        <v>887</v>
      </c>
      <c r="D9" s="3">
        <v>907</v>
      </c>
      <c r="E9" s="3">
        <f t="shared" si="0"/>
        <v>20</v>
      </c>
      <c r="F9" s="3">
        <v>3.1</v>
      </c>
      <c r="G9" s="3">
        <f t="shared" si="1"/>
        <v>62</v>
      </c>
      <c r="H9" s="3"/>
    </row>
    <row r="10" spans="1:8" ht="30" customHeight="1">
      <c r="A10" s="3">
        <v>8</v>
      </c>
      <c r="B10" s="3" t="s">
        <v>119</v>
      </c>
      <c r="C10" s="3">
        <v>880</v>
      </c>
      <c r="D10" s="3">
        <v>900</v>
      </c>
      <c r="E10" s="3">
        <f t="shared" si="0"/>
        <v>20</v>
      </c>
      <c r="F10" s="3">
        <v>3.1</v>
      </c>
      <c r="G10" s="3">
        <f t="shared" si="1"/>
        <v>62</v>
      </c>
      <c r="H10" s="3"/>
    </row>
    <row r="11" spans="1:8" ht="30" customHeight="1">
      <c r="A11" s="3">
        <v>9</v>
      </c>
      <c r="B11" s="3" t="s">
        <v>120</v>
      </c>
      <c r="C11" s="3">
        <v>191</v>
      </c>
      <c r="D11" s="3">
        <v>201</v>
      </c>
      <c r="E11" s="3">
        <f t="shared" si="0"/>
        <v>10</v>
      </c>
      <c r="F11" s="3">
        <v>3.1</v>
      </c>
      <c r="G11" s="3">
        <f t="shared" si="1"/>
        <v>31</v>
      </c>
      <c r="H11" s="3"/>
    </row>
    <row r="12" spans="1:8" ht="30" customHeight="1">
      <c r="A12" s="3">
        <v>10</v>
      </c>
      <c r="B12" s="3" t="s">
        <v>121</v>
      </c>
      <c r="C12" s="3">
        <v>2085</v>
      </c>
      <c r="D12" s="3">
        <v>2120</v>
      </c>
      <c r="E12" s="3">
        <f t="shared" si="0"/>
        <v>35</v>
      </c>
      <c r="F12" s="3">
        <v>3.1</v>
      </c>
      <c r="G12" s="3">
        <f t="shared" si="1"/>
        <v>108.5</v>
      </c>
      <c r="H12" s="3"/>
    </row>
    <row r="13" spans="1:8" ht="30" customHeight="1">
      <c r="A13" s="3">
        <v>11</v>
      </c>
      <c r="B13" s="3" t="s">
        <v>134</v>
      </c>
      <c r="C13" s="3">
        <v>338</v>
      </c>
      <c r="D13" s="3">
        <v>348</v>
      </c>
      <c r="E13" s="3">
        <f t="shared" si="0"/>
        <v>10</v>
      </c>
      <c r="F13" s="3">
        <v>3.1</v>
      </c>
      <c r="G13" s="3">
        <f t="shared" si="1"/>
        <v>31</v>
      </c>
      <c r="H13" s="3"/>
    </row>
    <row r="14" spans="1:8" ht="30" customHeight="1">
      <c r="A14" s="3">
        <v>12</v>
      </c>
      <c r="B14" s="3" t="s">
        <v>122</v>
      </c>
      <c r="C14" s="3">
        <v>1215</v>
      </c>
      <c r="D14" s="3">
        <v>1225</v>
      </c>
      <c r="E14" s="3">
        <f t="shared" si="0"/>
        <v>10</v>
      </c>
      <c r="F14" s="3">
        <v>3.1</v>
      </c>
      <c r="G14" s="3">
        <f t="shared" si="1"/>
        <v>31</v>
      </c>
      <c r="H14" s="3"/>
    </row>
    <row r="15" spans="1:8" ht="30" customHeight="1">
      <c r="A15" s="3">
        <v>13</v>
      </c>
      <c r="B15" s="3" t="s">
        <v>123</v>
      </c>
      <c r="C15" s="3">
        <v>538</v>
      </c>
      <c r="D15" s="3">
        <v>558</v>
      </c>
      <c r="E15" s="3">
        <f t="shared" si="0"/>
        <v>20</v>
      </c>
      <c r="F15" s="3">
        <v>3.1</v>
      </c>
      <c r="G15" s="3">
        <f t="shared" si="1"/>
        <v>62</v>
      </c>
      <c r="H15" s="3"/>
    </row>
    <row r="16" spans="1:8" ht="30" customHeight="1">
      <c r="A16" s="3">
        <v>14</v>
      </c>
      <c r="B16" s="3" t="s">
        <v>124</v>
      </c>
      <c r="C16" s="3">
        <v>862</v>
      </c>
      <c r="D16" s="3">
        <v>892</v>
      </c>
      <c r="E16" s="3">
        <f t="shared" si="0"/>
        <v>30</v>
      </c>
      <c r="F16" s="3">
        <v>3.1</v>
      </c>
      <c r="G16" s="3">
        <f t="shared" si="1"/>
        <v>93</v>
      </c>
      <c r="H16" s="3"/>
    </row>
    <row r="17" spans="1:8" ht="30" customHeight="1">
      <c r="A17" s="5">
        <v>15</v>
      </c>
      <c r="B17" s="40" t="s">
        <v>187</v>
      </c>
      <c r="C17" s="3">
        <v>76</v>
      </c>
      <c r="D17" s="3">
        <v>106</v>
      </c>
      <c r="E17" s="3">
        <f t="shared" si="0"/>
        <v>30</v>
      </c>
      <c r="F17" s="3">
        <v>3.1</v>
      </c>
      <c r="G17" s="3">
        <f t="shared" si="1"/>
        <v>93</v>
      </c>
      <c r="H17" s="3"/>
    </row>
    <row r="18" spans="1:8" ht="30" customHeight="1">
      <c r="A18" s="5">
        <v>16</v>
      </c>
      <c r="B18" s="5" t="s">
        <v>125</v>
      </c>
      <c r="C18" s="3">
        <v>916</v>
      </c>
      <c r="D18" s="3">
        <v>936</v>
      </c>
      <c r="E18" s="3">
        <f t="shared" si="0"/>
        <v>20</v>
      </c>
      <c r="F18" s="3">
        <v>3.1</v>
      </c>
      <c r="G18" s="3">
        <f t="shared" si="1"/>
        <v>62</v>
      </c>
      <c r="H18" s="7"/>
    </row>
    <row r="19" spans="1:8" ht="30" customHeight="1">
      <c r="A19" s="5">
        <v>17</v>
      </c>
      <c r="B19" s="39" t="s">
        <v>185</v>
      </c>
      <c r="C19" s="3">
        <v>198</v>
      </c>
      <c r="D19" s="3">
        <v>251</v>
      </c>
      <c r="E19" s="3">
        <f t="shared" si="0"/>
        <v>53</v>
      </c>
      <c r="F19" s="3">
        <v>3.1</v>
      </c>
      <c r="G19" s="3">
        <f t="shared" si="1"/>
        <v>164.3</v>
      </c>
      <c r="H19" s="7"/>
    </row>
    <row r="20" spans="1:8" ht="30" customHeight="1">
      <c r="A20" s="5">
        <v>19</v>
      </c>
      <c r="B20" s="5" t="s">
        <v>126</v>
      </c>
      <c r="C20" s="7"/>
      <c r="D20" s="7"/>
      <c r="E20" s="3">
        <f>SUM(E3:E19)</f>
        <v>363</v>
      </c>
      <c r="F20" s="7"/>
      <c r="G20" s="3">
        <f>SUM(G3:G19)</f>
        <v>1125.3</v>
      </c>
      <c r="H20" s="7"/>
    </row>
    <row r="21" spans="3:8" ht="14.25">
      <c r="C21" s="11"/>
      <c r="D21" s="11"/>
      <c r="E21" s="11"/>
      <c r="F21" s="11"/>
      <c r="G21" s="11"/>
      <c r="H21" s="11"/>
    </row>
    <row r="22" spans="2:7" ht="14.25">
      <c r="B22" s="27" t="s">
        <v>139</v>
      </c>
      <c r="G22" t="s">
        <v>138</v>
      </c>
    </row>
    <row r="23" ht="14.25">
      <c r="B23" s="27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F14" sqref="F14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20.25">
      <c r="A2" s="52" t="s">
        <v>189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4.25">
      <c r="A3" s="42" t="s">
        <v>0</v>
      </c>
      <c r="B3" s="42" t="s">
        <v>1</v>
      </c>
      <c r="C3" s="42" t="s">
        <v>17</v>
      </c>
      <c r="D3" s="42" t="s">
        <v>18</v>
      </c>
      <c r="E3" s="42" t="s">
        <v>2</v>
      </c>
      <c r="F3" s="42"/>
      <c r="G3" s="42" t="s">
        <v>3</v>
      </c>
      <c r="H3" s="49" t="s">
        <v>28</v>
      </c>
      <c r="I3" s="53" t="s">
        <v>29</v>
      </c>
      <c r="J3" s="49" t="s">
        <v>143</v>
      </c>
    </row>
    <row r="4" spans="1:10" ht="18" customHeight="1">
      <c r="A4" s="42"/>
      <c r="B4" s="42"/>
      <c r="C4" s="42"/>
      <c r="D4" s="42"/>
      <c r="E4" s="2" t="s">
        <v>5</v>
      </c>
      <c r="F4" s="2" t="s">
        <v>6</v>
      </c>
      <c r="G4" s="42"/>
      <c r="H4" s="50"/>
      <c r="I4" s="54"/>
      <c r="J4" s="50"/>
    </row>
    <row r="5" spans="1:10" ht="27.75" customHeight="1">
      <c r="A5" s="2">
        <v>1</v>
      </c>
      <c r="B5" s="2" t="s">
        <v>10</v>
      </c>
      <c r="C5" s="2"/>
      <c r="D5" s="2"/>
      <c r="E5" s="2">
        <v>178925</v>
      </c>
      <c r="F5" s="2">
        <v>182525</v>
      </c>
      <c r="G5" s="29">
        <f>F5-E5</f>
        <v>3600</v>
      </c>
      <c r="H5" s="29">
        <v>0.54</v>
      </c>
      <c r="I5" s="29">
        <f>G5*H5</f>
        <v>1944.0000000000002</v>
      </c>
      <c r="J5" s="2"/>
    </row>
    <row r="6" spans="1:10" ht="26.25" customHeight="1">
      <c r="A6" s="2">
        <v>2</v>
      </c>
      <c r="B6" s="2" t="s">
        <v>147</v>
      </c>
      <c r="C6" s="2"/>
      <c r="D6" s="2"/>
      <c r="E6" s="2">
        <v>27328</v>
      </c>
      <c r="F6" s="2">
        <v>28470</v>
      </c>
      <c r="G6" s="29">
        <f>F6-E6</f>
        <v>1142</v>
      </c>
      <c r="H6" s="29">
        <v>0.54</v>
      </c>
      <c r="I6" s="29">
        <f aca="true" t="shared" si="0" ref="I6:I26">G6*H6</f>
        <v>616.6800000000001</v>
      </c>
      <c r="J6" s="2"/>
    </row>
    <row r="7" spans="1:10" ht="27.75" customHeight="1">
      <c r="A7" s="46">
        <v>3</v>
      </c>
      <c r="B7" s="46" t="s">
        <v>11</v>
      </c>
      <c r="C7" s="3">
        <v>2226</v>
      </c>
      <c r="D7" s="3" t="s">
        <v>132</v>
      </c>
      <c r="E7" s="3">
        <v>10594</v>
      </c>
      <c r="F7" s="3">
        <v>10747</v>
      </c>
      <c r="G7" s="29">
        <f>(F7-E7)*40</f>
        <v>6120</v>
      </c>
      <c r="H7" s="29">
        <v>0.54</v>
      </c>
      <c r="I7" s="29">
        <f t="shared" si="0"/>
        <v>3304.8</v>
      </c>
      <c r="J7" s="2"/>
    </row>
    <row r="8" spans="1:10" ht="27.75" customHeight="1">
      <c r="A8" s="47"/>
      <c r="B8" s="47"/>
      <c r="C8" s="3">
        <v>2901</v>
      </c>
      <c r="D8" s="3"/>
      <c r="E8" s="3">
        <v>357200</v>
      </c>
      <c r="F8" s="3">
        <v>360889</v>
      </c>
      <c r="G8" s="29">
        <f>F8-E8</f>
        <v>3689</v>
      </c>
      <c r="H8" s="29">
        <v>0.54</v>
      </c>
      <c r="I8" s="29">
        <f t="shared" si="0"/>
        <v>1992.0600000000002</v>
      </c>
      <c r="J8" s="2"/>
    </row>
    <row r="9" spans="1:10" ht="28.5" customHeight="1">
      <c r="A9" s="47"/>
      <c r="B9" s="47"/>
      <c r="C9" s="3">
        <v>2854</v>
      </c>
      <c r="D9" s="3"/>
      <c r="E9" s="3">
        <v>69318</v>
      </c>
      <c r="F9" s="3">
        <v>69674</v>
      </c>
      <c r="G9" s="29">
        <f>F9-E9</f>
        <v>356</v>
      </c>
      <c r="H9" s="29">
        <v>0.54</v>
      </c>
      <c r="I9" s="29">
        <f t="shared" si="0"/>
        <v>192.24</v>
      </c>
      <c r="J9" s="2"/>
    </row>
    <row r="10" spans="1:10" ht="27" customHeight="1">
      <c r="A10" s="47"/>
      <c r="B10" s="47"/>
      <c r="C10" s="3">
        <v>1523</v>
      </c>
      <c r="D10" s="3"/>
      <c r="E10" s="3">
        <v>94267</v>
      </c>
      <c r="F10" s="3">
        <v>96401</v>
      </c>
      <c r="G10" s="29">
        <f>F10-E10</f>
        <v>2134</v>
      </c>
      <c r="H10" s="29">
        <v>0.54</v>
      </c>
      <c r="I10" s="29">
        <f t="shared" si="0"/>
        <v>1152.3600000000001</v>
      </c>
      <c r="J10" s="2"/>
    </row>
    <row r="11" spans="1:10" ht="27" customHeight="1">
      <c r="A11" s="47"/>
      <c r="B11" s="48"/>
      <c r="C11" s="3">
        <v>1011</v>
      </c>
      <c r="D11" s="3"/>
      <c r="E11" s="3">
        <v>423874</v>
      </c>
      <c r="F11" s="3">
        <v>425203</v>
      </c>
      <c r="G11" s="29">
        <f>F11-E11</f>
        <v>1329</v>
      </c>
      <c r="H11" s="29">
        <v>0.54</v>
      </c>
      <c r="I11" s="29">
        <f t="shared" si="0"/>
        <v>717.6600000000001</v>
      </c>
      <c r="J11" s="2"/>
    </row>
    <row r="12" spans="1:10" ht="27" customHeight="1">
      <c r="A12" s="48"/>
      <c r="B12" s="15" t="s">
        <v>33</v>
      </c>
      <c r="C12" s="3"/>
      <c r="D12" s="3"/>
      <c r="E12" s="3"/>
      <c r="F12" s="3"/>
      <c r="G12" s="29">
        <f>SUM(G7:G11)</f>
        <v>13628</v>
      </c>
      <c r="H12" s="29">
        <v>0.54</v>
      </c>
      <c r="I12" s="29">
        <f>SUM(I7:I11)</f>
        <v>7359.120000000001</v>
      </c>
      <c r="J12" s="2"/>
    </row>
    <row r="13" spans="1:10" ht="27" customHeight="1">
      <c r="A13" s="3">
        <v>4</v>
      </c>
      <c r="B13" s="3" t="s">
        <v>15</v>
      </c>
      <c r="C13" s="3"/>
      <c r="D13" s="3" t="s">
        <v>65</v>
      </c>
      <c r="E13" s="3">
        <v>2964</v>
      </c>
      <c r="F13" s="3">
        <v>3026</v>
      </c>
      <c r="G13" s="29">
        <f>(F13-E13)*20</f>
        <v>1240</v>
      </c>
      <c r="H13" s="29">
        <v>0.54</v>
      </c>
      <c r="I13" s="29">
        <f>G13*H13</f>
        <v>669.6</v>
      </c>
      <c r="J13" s="2"/>
    </row>
    <row r="14" spans="1:10" ht="28.5" customHeight="1">
      <c r="A14" s="3">
        <v>5</v>
      </c>
      <c r="B14" s="3" t="s">
        <v>129</v>
      </c>
      <c r="C14" s="3">
        <v>3888</v>
      </c>
      <c r="D14" s="18" t="s">
        <v>71</v>
      </c>
      <c r="E14" s="3">
        <v>2587</v>
      </c>
      <c r="F14" s="3">
        <v>2635</v>
      </c>
      <c r="G14" s="29">
        <f>(F14-E14)*40</f>
        <v>1920</v>
      </c>
      <c r="H14" s="29">
        <v>0.54</v>
      </c>
      <c r="I14" s="29">
        <f t="shared" si="0"/>
        <v>1036.8000000000002</v>
      </c>
      <c r="J14" s="2"/>
    </row>
    <row r="15" spans="1:10" ht="28.5" customHeight="1">
      <c r="A15" s="46">
        <v>6</v>
      </c>
      <c r="B15" s="43" t="s">
        <v>16</v>
      </c>
      <c r="C15" s="3">
        <v>3346</v>
      </c>
      <c r="D15" s="3"/>
      <c r="E15" s="3">
        <v>110937</v>
      </c>
      <c r="F15" s="3">
        <v>113413</v>
      </c>
      <c r="G15" s="29">
        <f>F15-E15</f>
        <v>2476</v>
      </c>
      <c r="H15" s="29">
        <v>0.54</v>
      </c>
      <c r="I15" s="29">
        <f t="shared" si="0"/>
        <v>1337.0400000000002</v>
      </c>
      <c r="J15" s="2"/>
    </row>
    <row r="16" spans="1:10" ht="28.5" customHeight="1">
      <c r="A16" s="47"/>
      <c r="B16" s="43"/>
      <c r="C16" s="3">
        <v>3248</v>
      </c>
      <c r="D16" s="3" t="s">
        <v>19</v>
      </c>
      <c r="E16" s="3">
        <v>4020</v>
      </c>
      <c r="F16" s="3">
        <v>4049</v>
      </c>
      <c r="G16" s="29">
        <f>(F16-E16)*40</f>
        <v>1160</v>
      </c>
      <c r="H16" s="29">
        <v>0.54</v>
      </c>
      <c r="I16" s="29">
        <f t="shared" si="0"/>
        <v>626.4000000000001</v>
      </c>
      <c r="J16" s="2"/>
    </row>
    <row r="17" spans="1:10" ht="30.75" customHeight="1">
      <c r="A17" s="47"/>
      <c r="B17" s="43"/>
      <c r="C17" s="3">
        <v>2884</v>
      </c>
      <c r="D17" s="3"/>
      <c r="E17" s="3">
        <v>65220</v>
      </c>
      <c r="F17" s="3">
        <v>65454</v>
      </c>
      <c r="G17" s="29">
        <f>F17-E17</f>
        <v>234</v>
      </c>
      <c r="H17" s="29">
        <v>0.54</v>
      </c>
      <c r="I17" s="29">
        <f t="shared" si="0"/>
        <v>126.36000000000001</v>
      </c>
      <c r="J17" s="2"/>
    </row>
    <row r="18" spans="1:10" ht="27.75" customHeight="1">
      <c r="A18" s="47"/>
      <c r="B18" s="43"/>
      <c r="C18" s="3">
        <v>3236</v>
      </c>
      <c r="D18" s="3"/>
      <c r="E18" s="3">
        <v>63219</v>
      </c>
      <c r="F18" s="3">
        <v>63771</v>
      </c>
      <c r="G18" s="29">
        <f>F18-E18</f>
        <v>552</v>
      </c>
      <c r="H18" s="29">
        <v>0.54</v>
      </c>
      <c r="I18" s="29">
        <f t="shared" si="0"/>
        <v>298.08000000000004</v>
      </c>
      <c r="J18" s="2"/>
    </row>
    <row r="19" spans="1:10" ht="27.75" customHeight="1">
      <c r="A19" s="47"/>
      <c r="B19" s="43"/>
      <c r="C19" s="3">
        <v>5494</v>
      </c>
      <c r="D19" s="19" t="s">
        <v>21</v>
      </c>
      <c r="E19" s="3">
        <v>5633</v>
      </c>
      <c r="F19" s="3">
        <v>5633</v>
      </c>
      <c r="G19" s="29">
        <f>(F19-E19)*20</f>
        <v>0</v>
      </c>
      <c r="H19" s="29">
        <v>0.54</v>
      </c>
      <c r="I19" s="29">
        <f t="shared" si="0"/>
        <v>0</v>
      </c>
      <c r="J19" s="2"/>
    </row>
    <row r="20" spans="1:10" ht="27" customHeight="1">
      <c r="A20" s="47"/>
      <c r="B20" s="43"/>
      <c r="C20" s="3">
        <v>6706</v>
      </c>
      <c r="D20" s="19"/>
      <c r="E20" s="3">
        <v>82303</v>
      </c>
      <c r="F20" s="3">
        <v>83205</v>
      </c>
      <c r="G20" s="29">
        <f>F20-E20</f>
        <v>902</v>
      </c>
      <c r="H20" s="29">
        <v>0.54</v>
      </c>
      <c r="I20" s="29">
        <f t="shared" si="0"/>
        <v>487.08000000000004</v>
      </c>
      <c r="J20" s="2"/>
    </row>
    <row r="21" spans="1:10" ht="27" customHeight="1">
      <c r="A21" s="48"/>
      <c r="B21" s="13" t="s">
        <v>34</v>
      </c>
      <c r="C21" s="13"/>
      <c r="D21" s="20"/>
      <c r="E21" s="13"/>
      <c r="F21" s="13"/>
      <c r="G21" s="30">
        <f>SUM(G15:G20)</f>
        <v>5324</v>
      </c>
      <c r="H21" s="29">
        <v>0.54</v>
      </c>
      <c r="I21" s="29">
        <f>SUM(I15:I20)</f>
        <v>2874.96</v>
      </c>
      <c r="J21" s="2"/>
    </row>
    <row r="22" spans="1:10" ht="28.5" customHeight="1">
      <c r="A22" s="43">
        <v>6</v>
      </c>
      <c r="B22" s="43" t="s">
        <v>156</v>
      </c>
      <c r="C22" s="43">
        <v>3161</v>
      </c>
      <c r="D22" s="45" t="s">
        <v>22</v>
      </c>
      <c r="E22" s="43">
        <v>9567</v>
      </c>
      <c r="F22" s="43">
        <v>9839</v>
      </c>
      <c r="G22" s="44">
        <f>(F22-E22)*40-G6</f>
        <v>9738</v>
      </c>
      <c r="H22" s="29">
        <v>0.54</v>
      </c>
      <c r="I22" s="29">
        <f t="shared" si="0"/>
        <v>5258.52</v>
      </c>
      <c r="J22" s="2"/>
    </row>
    <row r="23" spans="1:10" ht="14.25" customHeight="1" hidden="1">
      <c r="A23" s="43"/>
      <c r="B23" s="43"/>
      <c r="C23" s="43"/>
      <c r="D23" s="45"/>
      <c r="E23" s="43"/>
      <c r="F23" s="43"/>
      <c r="G23" s="44"/>
      <c r="H23" s="29">
        <v>0.54</v>
      </c>
      <c r="I23" s="29">
        <f t="shared" si="0"/>
        <v>0</v>
      </c>
      <c r="J23" s="2"/>
    </row>
    <row r="24" spans="1:10" ht="14.25" customHeight="1" hidden="1">
      <c r="A24" s="43"/>
      <c r="B24" s="43"/>
      <c r="C24" s="43"/>
      <c r="D24" s="45"/>
      <c r="E24" s="43"/>
      <c r="F24" s="43"/>
      <c r="G24" s="44"/>
      <c r="H24" s="29">
        <v>0.54</v>
      </c>
      <c r="I24" s="29">
        <f t="shared" si="0"/>
        <v>0</v>
      </c>
      <c r="J24" s="2"/>
    </row>
    <row r="25" spans="1:10" ht="14.25" customHeight="1" hidden="1">
      <c r="A25" s="43"/>
      <c r="B25" s="43"/>
      <c r="C25" s="43"/>
      <c r="D25" s="43"/>
      <c r="E25" s="43"/>
      <c r="F25" s="43"/>
      <c r="G25" s="44"/>
      <c r="H25" s="29">
        <v>0.54</v>
      </c>
      <c r="I25" s="29">
        <f t="shared" si="0"/>
        <v>0</v>
      </c>
      <c r="J25" s="2"/>
    </row>
    <row r="26" spans="1:10" ht="25.5" customHeight="1">
      <c r="A26" s="3">
        <v>7</v>
      </c>
      <c r="B26" s="3" t="s">
        <v>68</v>
      </c>
      <c r="C26" s="3"/>
      <c r="D26" s="3" t="s">
        <v>69</v>
      </c>
      <c r="E26" s="3">
        <v>2043</v>
      </c>
      <c r="F26" s="3">
        <v>2064</v>
      </c>
      <c r="G26" s="25">
        <f>(F26-E26)*30</f>
        <v>630</v>
      </c>
      <c r="H26" s="31">
        <v>0.54</v>
      </c>
      <c r="I26" s="31">
        <f t="shared" si="0"/>
        <v>340.20000000000005</v>
      </c>
      <c r="J26" s="2"/>
    </row>
    <row r="27" spans="1:10" ht="33" customHeight="1">
      <c r="A27" s="21" t="s">
        <v>9</v>
      </c>
      <c r="B27" s="7" t="s">
        <v>8</v>
      </c>
      <c r="C27" s="7"/>
      <c r="D27" s="7"/>
      <c r="E27" s="2"/>
      <c r="F27" s="2"/>
      <c r="G27" s="2">
        <f>G5+G6+G12+G13+G14+G21+G22+G26</f>
        <v>37222</v>
      </c>
      <c r="H27" s="2"/>
      <c r="I27" s="2">
        <f>I5+I6+I12+I13+I14+I21+I22+I26</f>
        <v>20099.88</v>
      </c>
      <c r="J27" s="2"/>
    </row>
    <row r="28" spans="1:5" ht="22.5" customHeight="1">
      <c r="A28" s="8" t="s">
        <v>167</v>
      </c>
      <c r="B28" s="8"/>
      <c r="C28" s="8"/>
      <c r="D28" s="8"/>
      <c r="E28" s="8"/>
    </row>
    <row r="30" spans="1:7" ht="14.25">
      <c r="A30" t="s">
        <v>135</v>
      </c>
      <c r="G30" t="s">
        <v>136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2"/>
    <mergeCell ref="A15:A21"/>
    <mergeCell ref="A22:A25"/>
    <mergeCell ref="B15:B20"/>
    <mergeCell ref="B22:B25"/>
    <mergeCell ref="B7:B11"/>
    <mergeCell ref="D3:D4"/>
    <mergeCell ref="F22:F25"/>
    <mergeCell ref="G22:G25"/>
    <mergeCell ref="C22:C25"/>
    <mergeCell ref="D22:D25"/>
    <mergeCell ref="E22:E25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51"/>
      <c r="B1" s="51"/>
      <c r="C1" s="51"/>
      <c r="D1" s="51"/>
      <c r="E1" s="51"/>
      <c r="F1" s="51"/>
      <c r="G1" s="51"/>
      <c r="H1" s="51"/>
      <c r="I1" s="51"/>
    </row>
    <row r="2" spans="1:9" ht="20.25">
      <c r="A2" s="52" t="s">
        <v>190</v>
      </c>
      <c r="B2" s="52"/>
      <c r="C2" s="52"/>
      <c r="D2" s="52"/>
      <c r="E2" s="52"/>
      <c r="F2" s="52"/>
      <c r="G2" s="52"/>
      <c r="H2" s="52"/>
      <c r="I2" s="52"/>
    </row>
    <row r="3" spans="1:9" ht="14.25">
      <c r="A3" s="42" t="s">
        <v>0</v>
      </c>
      <c r="B3" s="42" t="s">
        <v>1</v>
      </c>
      <c r="C3" s="55"/>
      <c r="D3" s="42" t="s">
        <v>4</v>
      </c>
      <c r="E3" s="42"/>
      <c r="F3" s="55" t="s">
        <v>30</v>
      </c>
      <c r="G3" s="49" t="s">
        <v>31</v>
      </c>
      <c r="H3" s="49" t="s">
        <v>32</v>
      </c>
      <c r="I3" s="42" t="s">
        <v>144</v>
      </c>
    </row>
    <row r="4" spans="1:9" ht="18" customHeight="1">
      <c r="A4" s="42"/>
      <c r="B4" s="42"/>
      <c r="C4" s="56"/>
      <c r="D4" s="2" t="s">
        <v>5</v>
      </c>
      <c r="E4" s="2" t="s">
        <v>6</v>
      </c>
      <c r="F4" s="56"/>
      <c r="G4" s="50"/>
      <c r="H4" s="50"/>
      <c r="I4" s="42"/>
    </row>
    <row r="5" spans="1:9" ht="30.75" customHeight="1">
      <c r="A5" s="2">
        <v>1</v>
      </c>
      <c r="B5" s="2" t="s">
        <v>10</v>
      </c>
      <c r="C5" s="2"/>
      <c r="D5" s="2">
        <v>2575</v>
      </c>
      <c r="E5" s="2">
        <v>2629</v>
      </c>
      <c r="F5" s="2">
        <f>E5-D5</f>
        <v>54</v>
      </c>
      <c r="G5" s="2">
        <v>3.1</v>
      </c>
      <c r="H5" s="2">
        <f>F5*G5</f>
        <v>167.4</v>
      </c>
      <c r="I5" s="2"/>
    </row>
    <row r="6" spans="1:9" ht="30.75" customHeight="1">
      <c r="A6" s="2">
        <v>2</v>
      </c>
      <c r="B6" s="2" t="s">
        <v>147</v>
      </c>
      <c r="C6" s="2"/>
      <c r="D6" s="2">
        <v>3093</v>
      </c>
      <c r="E6" s="2">
        <v>3120</v>
      </c>
      <c r="F6" s="2">
        <f aca="true" t="shared" si="0" ref="F6:F21">E6-D6</f>
        <v>27</v>
      </c>
      <c r="G6" s="2">
        <v>3.1</v>
      </c>
      <c r="H6" s="2">
        <f aca="true" t="shared" si="1" ref="H6:H22">F6*G6</f>
        <v>83.7</v>
      </c>
      <c r="I6" s="2"/>
    </row>
    <row r="7" spans="1:9" ht="30.75" customHeight="1">
      <c r="A7" s="46">
        <v>3</v>
      </c>
      <c r="B7" s="46" t="s">
        <v>11</v>
      </c>
      <c r="C7" s="3" t="s">
        <v>56</v>
      </c>
      <c r="D7" s="3">
        <v>10781</v>
      </c>
      <c r="E7" s="3">
        <v>11101</v>
      </c>
      <c r="F7" s="2">
        <f t="shared" si="0"/>
        <v>320</v>
      </c>
      <c r="G7" s="2">
        <v>3.1</v>
      </c>
      <c r="H7" s="2">
        <f t="shared" si="1"/>
        <v>992</v>
      </c>
      <c r="I7" s="2"/>
    </row>
    <row r="8" spans="1:9" ht="30.75" customHeight="1">
      <c r="A8" s="47"/>
      <c r="B8" s="47"/>
      <c r="C8" s="3" t="s">
        <v>57</v>
      </c>
      <c r="D8" s="3">
        <v>485</v>
      </c>
      <c r="E8" s="3">
        <v>686</v>
      </c>
      <c r="F8" s="2">
        <f t="shared" si="0"/>
        <v>201</v>
      </c>
      <c r="G8" s="2">
        <v>3.1</v>
      </c>
      <c r="H8" s="2">
        <f t="shared" si="1"/>
        <v>623.1</v>
      </c>
      <c r="I8" s="2"/>
    </row>
    <row r="9" spans="1:9" ht="30.75" customHeight="1">
      <c r="A9" s="48"/>
      <c r="B9" s="3" t="s">
        <v>33</v>
      </c>
      <c r="C9" s="22"/>
      <c r="D9" s="3"/>
      <c r="E9" s="3"/>
      <c r="F9" s="2">
        <f>(F7+F8)-50</f>
        <v>471</v>
      </c>
      <c r="G9" s="2">
        <v>3.1</v>
      </c>
      <c r="H9" s="2">
        <f t="shared" si="1"/>
        <v>1460.1000000000001</v>
      </c>
      <c r="I9" s="2"/>
    </row>
    <row r="10" spans="1:9" ht="30.75" customHeight="1">
      <c r="A10" s="3">
        <v>4</v>
      </c>
      <c r="B10" s="3" t="s">
        <v>15</v>
      </c>
      <c r="C10" s="24"/>
      <c r="D10" s="3">
        <v>214</v>
      </c>
      <c r="E10" s="3">
        <v>219</v>
      </c>
      <c r="F10" s="2">
        <f>E10-D10</f>
        <v>5</v>
      </c>
      <c r="G10" s="2">
        <v>3.1</v>
      </c>
      <c r="H10" s="2">
        <f t="shared" si="1"/>
        <v>15.5</v>
      </c>
      <c r="I10" s="2"/>
    </row>
    <row r="11" spans="1:9" ht="30.75" customHeight="1">
      <c r="A11" s="3">
        <v>5</v>
      </c>
      <c r="B11" s="3" t="s">
        <v>129</v>
      </c>
      <c r="C11" s="15"/>
      <c r="D11" s="3">
        <v>3262</v>
      </c>
      <c r="E11" s="3">
        <v>3317</v>
      </c>
      <c r="F11" s="2">
        <f t="shared" si="0"/>
        <v>55</v>
      </c>
      <c r="G11" s="2">
        <v>3.1</v>
      </c>
      <c r="H11" s="2">
        <f t="shared" si="1"/>
        <v>170.5</v>
      </c>
      <c r="I11" s="2"/>
    </row>
    <row r="12" spans="1:9" ht="30.75" customHeight="1">
      <c r="A12" s="46">
        <v>6</v>
      </c>
      <c r="B12" s="46" t="s">
        <v>16</v>
      </c>
      <c r="C12" s="3" t="s">
        <v>56</v>
      </c>
      <c r="D12" s="3">
        <v>10337</v>
      </c>
      <c r="E12" s="3">
        <v>10446</v>
      </c>
      <c r="F12" s="2">
        <f t="shared" si="0"/>
        <v>109</v>
      </c>
      <c r="G12" s="2">
        <v>3.1</v>
      </c>
      <c r="H12" s="2">
        <f t="shared" si="1"/>
        <v>337.90000000000003</v>
      </c>
      <c r="I12" s="2"/>
    </row>
    <row r="13" spans="1:9" ht="30.75" customHeight="1">
      <c r="A13" s="47"/>
      <c r="B13" s="47"/>
      <c r="C13" s="3" t="s">
        <v>57</v>
      </c>
      <c r="D13" s="3">
        <v>2749</v>
      </c>
      <c r="E13" s="3">
        <v>2812</v>
      </c>
      <c r="F13" s="2">
        <f t="shared" si="0"/>
        <v>63</v>
      </c>
      <c r="G13" s="2">
        <v>3.1</v>
      </c>
      <c r="H13" s="2">
        <f t="shared" si="1"/>
        <v>195.3</v>
      </c>
      <c r="I13" s="2"/>
    </row>
    <row r="14" spans="1:9" ht="30.75" customHeight="1">
      <c r="A14" s="47"/>
      <c r="B14" s="47"/>
      <c r="C14" s="3" t="s">
        <v>58</v>
      </c>
      <c r="D14" s="3">
        <v>2145</v>
      </c>
      <c r="E14" s="3">
        <v>2191</v>
      </c>
      <c r="F14" s="2">
        <f t="shared" si="0"/>
        <v>46</v>
      </c>
      <c r="G14" s="2">
        <v>3.1</v>
      </c>
      <c r="H14" s="2">
        <f t="shared" si="1"/>
        <v>142.6</v>
      </c>
      <c r="I14" s="2"/>
    </row>
    <row r="15" spans="1:9" ht="30.75" customHeight="1">
      <c r="A15" s="47"/>
      <c r="B15" s="48"/>
      <c r="C15" s="3" t="s">
        <v>59</v>
      </c>
      <c r="D15" s="3">
        <v>1900</v>
      </c>
      <c r="E15" s="3">
        <v>1924</v>
      </c>
      <c r="F15" s="2">
        <f t="shared" si="0"/>
        <v>24</v>
      </c>
      <c r="G15" s="2">
        <v>3.1</v>
      </c>
      <c r="H15" s="2">
        <f t="shared" si="1"/>
        <v>74.4</v>
      </c>
      <c r="I15" s="2"/>
    </row>
    <row r="16" spans="1:9" ht="30.75" customHeight="1">
      <c r="A16" s="47"/>
      <c r="B16" s="14"/>
      <c r="C16" s="3" t="s">
        <v>160</v>
      </c>
      <c r="D16" s="3">
        <v>210</v>
      </c>
      <c r="E16" s="3">
        <v>290</v>
      </c>
      <c r="F16" s="2">
        <f t="shared" si="0"/>
        <v>80</v>
      </c>
      <c r="G16" s="2">
        <v>3.1</v>
      </c>
      <c r="H16" s="2">
        <f t="shared" si="1"/>
        <v>248</v>
      </c>
      <c r="I16" s="2"/>
    </row>
    <row r="17" spans="1:9" ht="30.75" customHeight="1">
      <c r="A17" s="47"/>
      <c r="B17" s="13" t="s">
        <v>33</v>
      </c>
      <c r="C17" s="13"/>
      <c r="D17" s="3"/>
      <c r="E17" s="3"/>
      <c r="F17" s="2">
        <f>F12+F13+F14+F15+F16</f>
        <v>322</v>
      </c>
      <c r="G17" s="2">
        <v>3.1</v>
      </c>
      <c r="H17" s="2">
        <f t="shared" si="1"/>
        <v>998.2</v>
      </c>
      <c r="I17" s="2"/>
    </row>
    <row r="18" spans="1:9" ht="30.75" customHeight="1">
      <c r="A18" s="46">
        <v>7</v>
      </c>
      <c r="B18" s="46" t="s">
        <v>157</v>
      </c>
      <c r="C18" s="3" t="s">
        <v>56</v>
      </c>
      <c r="D18" s="3">
        <v>5085</v>
      </c>
      <c r="E18" s="3">
        <v>5173</v>
      </c>
      <c r="F18" s="2">
        <f t="shared" si="0"/>
        <v>88</v>
      </c>
      <c r="G18" s="2">
        <v>3.1</v>
      </c>
      <c r="H18" s="2">
        <f t="shared" si="1"/>
        <v>272.8</v>
      </c>
      <c r="I18" s="2"/>
    </row>
    <row r="19" spans="1:9" ht="30.75" customHeight="1">
      <c r="A19" s="47"/>
      <c r="B19" s="47"/>
      <c r="C19" s="3" t="s">
        <v>57</v>
      </c>
      <c r="D19" s="3">
        <v>5616</v>
      </c>
      <c r="E19" s="3">
        <v>5798</v>
      </c>
      <c r="F19" s="2">
        <f t="shared" si="0"/>
        <v>182</v>
      </c>
      <c r="G19" s="2">
        <v>3.1</v>
      </c>
      <c r="H19" s="2">
        <f t="shared" si="1"/>
        <v>564.2</v>
      </c>
      <c r="I19" s="2"/>
    </row>
    <row r="20" spans="1:9" ht="30.75" customHeight="1">
      <c r="A20" s="47"/>
      <c r="B20" s="47"/>
      <c r="C20" s="3" t="s">
        <v>60</v>
      </c>
      <c r="D20" s="3">
        <v>451</v>
      </c>
      <c r="E20" s="3">
        <v>483</v>
      </c>
      <c r="F20" s="2">
        <f t="shared" si="0"/>
        <v>32</v>
      </c>
      <c r="G20" s="2">
        <v>3.1</v>
      </c>
      <c r="H20" s="2">
        <f t="shared" si="1"/>
        <v>99.2</v>
      </c>
      <c r="I20" s="2"/>
    </row>
    <row r="21" spans="1:9" ht="30.75" customHeight="1">
      <c r="A21" s="47"/>
      <c r="B21" s="48"/>
      <c r="C21" s="3" t="s">
        <v>61</v>
      </c>
      <c r="D21" s="3">
        <v>948</v>
      </c>
      <c r="E21" s="3">
        <v>974</v>
      </c>
      <c r="F21" s="2">
        <f t="shared" si="0"/>
        <v>26</v>
      </c>
      <c r="G21" s="2">
        <v>3.1</v>
      </c>
      <c r="H21" s="2">
        <f t="shared" si="1"/>
        <v>80.60000000000001</v>
      </c>
      <c r="I21" s="2"/>
    </row>
    <row r="22" spans="1:9" ht="30.75" customHeight="1">
      <c r="A22" s="48"/>
      <c r="B22" s="15" t="s">
        <v>33</v>
      </c>
      <c r="C22" s="15"/>
      <c r="D22" s="3"/>
      <c r="E22" s="3"/>
      <c r="F22" s="2">
        <f>F18+F19+F20+F21</f>
        <v>328</v>
      </c>
      <c r="G22" s="2">
        <v>3.1</v>
      </c>
      <c r="H22" s="2">
        <f t="shared" si="1"/>
        <v>1016.8000000000001</v>
      </c>
      <c r="I22" s="2"/>
    </row>
    <row r="23" spans="1:9" ht="30.75" customHeight="1">
      <c r="A23" s="15">
        <v>8</v>
      </c>
      <c r="B23" s="15" t="s">
        <v>70</v>
      </c>
      <c r="C23" s="15"/>
      <c r="D23" s="3">
        <v>305</v>
      </c>
      <c r="E23" s="3">
        <v>320</v>
      </c>
      <c r="F23" s="2">
        <f>E23-D23</f>
        <v>15</v>
      </c>
      <c r="G23" s="2">
        <v>3.1</v>
      </c>
      <c r="H23" s="2">
        <f>F23*G23</f>
        <v>46.5</v>
      </c>
      <c r="I23" s="2"/>
    </row>
    <row r="24" spans="1:9" ht="30.75" customHeight="1">
      <c r="A24" s="7" t="s">
        <v>9</v>
      </c>
      <c r="B24" s="7" t="s">
        <v>8</v>
      </c>
      <c r="C24" s="7"/>
      <c r="D24" s="2"/>
      <c r="E24" s="2"/>
      <c r="F24" s="2">
        <f>F5+F6+F9+F10+F11+F17+F22+F23</f>
        <v>1277</v>
      </c>
      <c r="G24" s="2"/>
      <c r="H24" s="2">
        <f>H5+H6+H9+H10+H11+H17+H22+H23</f>
        <v>3958.7000000000007</v>
      </c>
      <c r="I24" s="2"/>
    </row>
    <row r="25" spans="1:9" ht="14.25">
      <c r="A25" s="8" t="s">
        <v>73</v>
      </c>
      <c r="B25" s="8"/>
      <c r="C25" s="8"/>
      <c r="D25" s="8"/>
      <c r="E25" s="8"/>
      <c r="F25" s="8"/>
      <c r="G25" s="8"/>
      <c r="H25" s="8"/>
      <c r="I25" s="8"/>
    </row>
    <row r="27" spans="1:7" ht="14.25">
      <c r="A27" t="s">
        <v>137</v>
      </c>
      <c r="G27" t="s">
        <v>138</v>
      </c>
    </row>
  </sheetData>
  <sheetProtection/>
  <mergeCells count="16">
    <mergeCell ref="B18:B21"/>
    <mergeCell ref="A18:A22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7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I9" sqref="I9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9"/>
      <c r="B1" s="59"/>
      <c r="C1" s="59"/>
      <c r="D1" s="59"/>
      <c r="E1" s="59"/>
      <c r="F1" s="59"/>
      <c r="G1" s="59"/>
      <c r="H1" s="59"/>
    </row>
    <row r="2" spans="1:8" ht="20.25">
      <c r="A2" s="52" t="s">
        <v>191</v>
      </c>
      <c r="B2" s="52"/>
      <c r="C2" s="52"/>
      <c r="D2" s="52"/>
      <c r="E2" s="52"/>
      <c r="F2" s="52"/>
      <c r="G2" s="52"/>
      <c r="H2" s="52"/>
    </row>
    <row r="3" spans="1:8" ht="24" customHeight="1">
      <c r="A3" s="55" t="s">
        <v>0</v>
      </c>
      <c r="B3" s="55" t="s">
        <v>1</v>
      </c>
      <c r="C3" s="60" t="s">
        <v>2</v>
      </c>
      <c r="D3" s="61"/>
      <c r="E3" s="55" t="s">
        <v>3</v>
      </c>
      <c r="F3" s="49" t="s">
        <v>31</v>
      </c>
      <c r="G3" s="49" t="s">
        <v>32</v>
      </c>
      <c r="H3" s="55" t="s">
        <v>145</v>
      </c>
    </row>
    <row r="4" spans="1:8" ht="24" customHeight="1">
      <c r="A4" s="56"/>
      <c r="B4" s="56"/>
      <c r="C4" s="2" t="s">
        <v>23</v>
      </c>
      <c r="D4" s="2" t="s">
        <v>24</v>
      </c>
      <c r="E4" s="56"/>
      <c r="F4" s="50"/>
      <c r="G4" s="50"/>
      <c r="H4" s="56"/>
    </row>
    <row r="5" spans="1:8" ht="24" customHeight="1">
      <c r="A5" s="2">
        <v>1</v>
      </c>
      <c r="B5" s="3" t="s">
        <v>45</v>
      </c>
      <c r="C5" s="2">
        <v>89874</v>
      </c>
      <c r="D5" s="2">
        <v>93046</v>
      </c>
      <c r="E5" s="2">
        <f aca="true" t="shared" si="0" ref="E5:E14">D5-C5</f>
        <v>3172</v>
      </c>
      <c r="F5" s="2">
        <v>0.54</v>
      </c>
      <c r="G5" s="2">
        <f>E5*F5</f>
        <v>1712.88</v>
      </c>
      <c r="H5" s="2"/>
    </row>
    <row r="6" spans="1:8" ht="24" customHeight="1">
      <c r="A6" s="2">
        <v>2</v>
      </c>
      <c r="B6" s="3" t="s">
        <v>46</v>
      </c>
      <c r="C6" s="2">
        <v>93556</v>
      </c>
      <c r="D6" s="2">
        <v>94682</v>
      </c>
      <c r="E6" s="2">
        <f t="shared" si="0"/>
        <v>1126</v>
      </c>
      <c r="F6" s="2">
        <v>0.54</v>
      </c>
      <c r="G6" s="2">
        <f aca="true" t="shared" si="1" ref="G6:G22">E6*F6</f>
        <v>608.0400000000001</v>
      </c>
      <c r="H6" s="2"/>
    </row>
    <row r="7" spans="1:8" ht="24" customHeight="1">
      <c r="A7" s="2">
        <v>3</v>
      </c>
      <c r="B7" s="3" t="s">
        <v>47</v>
      </c>
      <c r="C7" s="2">
        <v>86279</v>
      </c>
      <c r="D7" s="2">
        <v>87463</v>
      </c>
      <c r="E7" s="2">
        <f t="shared" si="0"/>
        <v>1184</v>
      </c>
      <c r="F7" s="2">
        <v>0.54</v>
      </c>
      <c r="G7" s="2">
        <f t="shared" si="1"/>
        <v>639.36</v>
      </c>
      <c r="H7" s="2"/>
    </row>
    <row r="8" spans="1:8" ht="24" customHeight="1">
      <c r="A8" s="46">
        <v>4</v>
      </c>
      <c r="B8" s="46" t="s">
        <v>48</v>
      </c>
      <c r="C8" s="13">
        <v>56641</v>
      </c>
      <c r="D8" s="13">
        <v>57618</v>
      </c>
      <c r="E8" s="13">
        <f t="shared" si="0"/>
        <v>977</v>
      </c>
      <c r="F8" s="2">
        <v>0.54</v>
      </c>
      <c r="G8" s="2">
        <f t="shared" si="1"/>
        <v>527.58</v>
      </c>
      <c r="H8" s="2"/>
    </row>
    <row r="9" spans="1:8" ht="24" customHeight="1">
      <c r="A9" s="47"/>
      <c r="B9" s="47"/>
      <c r="C9" s="13">
        <v>106573</v>
      </c>
      <c r="D9" s="13">
        <v>107466</v>
      </c>
      <c r="E9" s="13">
        <f t="shared" si="0"/>
        <v>893</v>
      </c>
      <c r="F9" s="2">
        <v>0.54</v>
      </c>
      <c r="G9" s="2">
        <f t="shared" si="1"/>
        <v>482.22</v>
      </c>
      <c r="H9" s="2"/>
    </row>
    <row r="10" spans="1:8" ht="24" customHeight="1">
      <c r="A10" s="47"/>
      <c r="B10" s="47"/>
      <c r="C10" s="13">
        <v>18023</v>
      </c>
      <c r="D10" s="13">
        <v>18330</v>
      </c>
      <c r="E10" s="13">
        <f t="shared" si="0"/>
        <v>307</v>
      </c>
      <c r="F10" s="2">
        <v>0.54</v>
      </c>
      <c r="G10" s="2">
        <f t="shared" si="1"/>
        <v>165.78</v>
      </c>
      <c r="H10" s="2"/>
    </row>
    <row r="11" spans="1:8" ht="24" customHeight="1">
      <c r="A11" s="48"/>
      <c r="B11" s="14" t="s">
        <v>130</v>
      </c>
      <c r="C11" s="13"/>
      <c r="D11" s="13"/>
      <c r="E11" s="13">
        <f>E8+E9+E10</f>
        <v>2177</v>
      </c>
      <c r="F11" s="2">
        <v>0.54</v>
      </c>
      <c r="G11" s="2">
        <f>G8+G9+G10</f>
        <v>1175.5800000000002</v>
      </c>
      <c r="H11" s="2"/>
    </row>
    <row r="12" spans="1:8" ht="24" customHeight="1">
      <c r="A12" s="57">
        <v>5</v>
      </c>
      <c r="B12" s="57" t="s">
        <v>25</v>
      </c>
      <c r="C12" s="4">
        <v>55421</v>
      </c>
      <c r="D12" s="4">
        <v>56144</v>
      </c>
      <c r="E12" s="4">
        <f t="shared" si="0"/>
        <v>723</v>
      </c>
      <c r="F12" s="2">
        <v>0.54</v>
      </c>
      <c r="G12" s="2">
        <f t="shared" si="1"/>
        <v>390.42</v>
      </c>
      <c r="H12" s="2"/>
    </row>
    <row r="13" spans="1:8" ht="24" customHeight="1">
      <c r="A13" s="58"/>
      <c r="B13" s="58"/>
      <c r="C13" s="4">
        <v>21793</v>
      </c>
      <c r="D13" s="4">
        <v>22014</v>
      </c>
      <c r="E13" s="4">
        <f t="shared" si="0"/>
        <v>221</v>
      </c>
      <c r="F13" s="2">
        <v>0.54</v>
      </c>
      <c r="G13" s="2">
        <f t="shared" si="1"/>
        <v>119.34</v>
      </c>
      <c r="H13" s="2"/>
    </row>
    <row r="14" spans="1:8" ht="24" customHeight="1">
      <c r="A14" s="58"/>
      <c r="B14" s="48"/>
      <c r="C14" s="4">
        <v>12580</v>
      </c>
      <c r="D14" s="4">
        <v>13247</v>
      </c>
      <c r="E14" s="4">
        <f t="shared" si="0"/>
        <v>667</v>
      </c>
      <c r="F14" s="2">
        <v>0.54</v>
      </c>
      <c r="G14" s="2">
        <f t="shared" si="1"/>
        <v>360.18</v>
      </c>
      <c r="H14" s="2"/>
    </row>
    <row r="15" spans="1:8" ht="24" customHeight="1">
      <c r="A15" s="48"/>
      <c r="B15" s="17" t="s">
        <v>36</v>
      </c>
      <c r="C15" s="4"/>
      <c r="D15" s="4"/>
      <c r="E15" s="4">
        <f>E12+E13+E14</f>
        <v>1611</v>
      </c>
      <c r="F15" s="2">
        <v>0.54</v>
      </c>
      <c r="G15" s="2">
        <f>G12+G13+G14</f>
        <v>869.94</v>
      </c>
      <c r="H15" s="2"/>
    </row>
    <row r="16" spans="1:8" ht="24" customHeight="1">
      <c r="A16" s="2">
        <v>6</v>
      </c>
      <c r="B16" s="3" t="s">
        <v>49</v>
      </c>
      <c r="C16" s="2">
        <v>59771</v>
      </c>
      <c r="D16" s="2">
        <v>60393</v>
      </c>
      <c r="E16" s="4">
        <f>D16-C16</f>
        <v>622</v>
      </c>
      <c r="F16" s="2">
        <v>0.54</v>
      </c>
      <c r="G16" s="2">
        <f t="shared" si="1"/>
        <v>335.88</v>
      </c>
      <c r="H16" s="2"/>
    </row>
    <row r="17" spans="1:8" ht="24" customHeight="1">
      <c r="A17" s="2">
        <v>7</v>
      </c>
      <c r="B17" s="3" t="s">
        <v>152</v>
      </c>
      <c r="C17" s="2">
        <v>53445</v>
      </c>
      <c r="D17" s="2">
        <v>54860</v>
      </c>
      <c r="E17" s="4">
        <f>D17-C17</f>
        <v>1415</v>
      </c>
      <c r="F17" s="2">
        <v>0.54</v>
      </c>
      <c r="G17" s="2">
        <f t="shared" si="1"/>
        <v>764.1</v>
      </c>
      <c r="H17" s="2"/>
    </row>
    <row r="18" spans="1:8" ht="24" customHeight="1">
      <c r="A18" s="46">
        <v>8</v>
      </c>
      <c r="B18" s="32" t="s">
        <v>154</v>
      </c>
      <c r="C18" s="2">
        <v>9489</v>
      </c>
      <c r="D18" s="2">
        <v>9606</v>
      </c>
      <c r="E18" s="4">
        <f>(D18-C18)*40</f>
        <v>4680</v>
      </c>
      <c r="F18" s="2">
        <v>0.54</v>
      </c>
      <c r="G18" s="2">
        <f t="shared" si="1"/>
        <v>2527.2000000000003</v>
      </c>
      <c r="H18" s="2" t="s">
        <v>165</v>
      </c>
    </row>
    <row r="19" spans="1:8" ht="24" customHeight="1">
      <c r="A19" s="48"/>
      <c r="B19" s="32" t="s">
        <v>155</v>
      </c>
      <c r="C19" s="2">
        <v>7278</v>
      </c>
      <c r="D19" s="2">
        <v>7393</v>
      </c>
      <c r="E19" s="4">
        <f>(D19-C19)*40</f>
        <v>4600</v>
      </c>
      <c r="F19" s="2">
        <v>0.54</v>
      </c>
      <c r="G19" s="2">
        <f t="shared" si="1"/>
        <v>2484</v>
      </c>
      <c r="H19" s="2" t="s">
        <v>165</v>
      </c>
    </row>
    <row r="20" spans="1:8" ht="24" customHeight="1">
      <c r="A20" s="15">
        <v>9</v>
      </c>
      <c r="B20" s="37" t="s">
        <v>164</v>
      </c>
      <c r="C20" s="2">
        <v>3643</v>
      </c>
      <c r="D20" s="2">
        <v>3964</v>
      </c>
      <c r="E20" s="4">
        <f>(D20-C20)*30</f>
        <v>9630</v>
      </c>
      <c r="F20" s="2">
        <v>0.54</v>
      </c>
      <c r="G20" s="2">
        <f t="shared" si="1"/>
        <v>5200.200000000001</v>
      </c>
      <c r="H20" s="2" t="s">
        <v>166</v>
      </c>
    </row>
    <row r="21" spans="1:8" ht="24" customHeight="1">
      <c r="A21" s="2"/>
      <c r="B21" s="3" t="s">
        <v>33</v>
      </c>
      <c r="C21" s="2"/>
      <c r="D21" s="2"/>
      <c r="E21" s="4">
        <f>E18+E19+E20</f>
        <v>18910</v>
      </c>
      <c r="F21" s="2"/>
      <c r="G21" s="2">
        <f>G18+G19+G20</f>
        <v>10211.400000000001</v>
      </c>
      <c r="H21" s="2"/>
    </row>
    <row r="22" spans="1:8" ht="24" customHeight="1">
      <c r="A22" s="2">
        <v>10</v>
      </c>
      <c r="B22" s="3" t="s">
        <v>35</v>
      </c>
      <c r="C22" s="2">
        <v>8252</v>
      </c>
      <c r="D22" s="2">
        <v>8348</v>
      </c>
      <c r="E22" s="4">
        <f>(D22-C22)*40</f>
        <v>3840</v>
      </c>
      <c r="F22" s="2">
        <v>0.54</v>
      </c>
      <c r="G22" s="2">
        <f t="shared" si="1"/>
        <v>2073.6000000000004</v>
      </c>
      <c r="H22" s="2" t="s">
        <v>165</v>
      </c>
    </row>
    <row r="23" spans="1:8" ht="24" customHeight="1">
      <c r="A23" s="28">
        <v>11</v>
      </c>
      <c r="B23" s="28"/>
      <c r="C23" s="2"/>
      <c r="D23" s="2"/>
      <c r="E23" s="4"/>
      <c r="F23" s="2"/>
      <c r="G23" s="2"/>
      <c r="H23" s="2"/>
    </row>
    <row r="24" spans="1:8" ht="24" customHeight="1">
      <c r="A24" s="7" t="s">
        <v>26</v>
      </c>
      <c r="B24" s="3" t="s">
        <v>8</v>
      </c>
      <c r="C24" s="2"/>
      <c r="D24" s="2"/>
      <c r="E24" s="2">
        <f>E5+E6+E7+E11+E15+E16+E17+E21+E22+E23</f>
        <v>34057</v>
      </c>
      <c r="F24" s="2"/>
      <c r="G24" s="2">
        <f>G5+G6+G7+G11+G15+G16+G17+G21+G22+G23</f>
        <v>18390.780000000006</v>
      </c>
      <c r="H24" s="2"/>
    </row>
    <row r="25" ht="24" customHeight="1"/>
    <row r="26" spans="1:2" ht="24" customHeight="1">
      <c r="A26" t="s">
        <v>184</v>
      </c>
      <c r="B26" s="34"/>
    </row>
    <row r="27" ht="24" customHeight="1"/>
    <row r="28" ht="24" customHeight="1"/>
  </sheetData>
  <sheetProtection/>
  <mergeCells count="14">
    <mergeCell ref="B8:B10"/>
    <mergeCell ref="A8:A11"/>
    <mergeCell ref="E3:E4"/>
    <mergeCell ref="H3:H4"/>
    <mergeCell ref="B12:B14"/>
    <mergeCell ref="F3:F4"/>
    <mergeCell ref="G3:G4"/>
    <mergeCell ref="A12:A15"/>
    <mergeCell ref="A18:A19"/>
    <mergeCell ref="A1:H1"/>
    <mergeCell ref="A2:H2"/>
    <mergeCell ref="A3:A4"/>
    <mergeCell ref="B3:B4"/>
    <mergeCell ref="C3:D3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D28" sqref="D2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9"/>
      <c r="B1" s="59"/>
      <c r="C1" s="59"/>
      <c r="D1" s="59"/>
      <c r="E1" s="59"/>
      <c r="F1" s="59"/>
      <c r="G1" s="59"/>
      <c r="H1" s="59"/>
    </row>
    <row r="2" spans="1:8" ht="24.75" customHeight="1">
      <c r="A2" s="52" t="s">
        <v>191</v>
      </c>
      <c r="B2" s="52"/>
      <c r="C2" s="52"/>
      <c r="D2" s="52"/>
      <c r="E2" s="52"/>
      <c r="F2" s="52"/>
      <c r="G2" s="52"/>
      <c r="H2" s="52"/>
    </row>
    <row r="3" spans="1:8" ht="22.5" customHeight="1">
      <c r="A3" s="55" t="s">
        <v>0</v>
      </c>
      <c r="B3" s="55" t="s">
        <v>1</v>
      </c>
      <c r="C3" s="60" t="s">
        <v>4</v>
      </c>
      <c r="D3" s="61"/>
      <c r="E3" s="55" t="s">
        <v>30</v>
      </c>
      <c r="F3" s="49" t="s">
        <v>31</v>
      </c>
      <c r="G3" s="49" t="s">
        <v>37</v>
      </c>
      <c r="H3" s="55" t="s">
        <v>145</v>
      </c>
    </row>
    <row r="4" spans="1:8" ht="22.5" customHeight="1">
      <c r="A4" s="56"/>
      <c r="B4" s="56"/>
      <c r="C4" s="2" t="s">
        <v>5</v>
      </c>
      <c r="D4" s="2" t="s">
        <v>6</v>
      </c>
      <c r="E4" s="56"/>
      <c r="F4" s="50"/>
      <c r="G4" s="50"/>
      <c r="H4" s="56"/>
    </row>
    <row r="5" spans="1:8" ht="22.5" customHeight="1">
      <c r="A5" s="46">
        <v>1</v>
      </c>
      <c r="B5" s="46" t="s">
        <v>45</v>
      </c>
      <c r="C5" s="2">
        <v>2389</v>
      </c>
      <c r="D5" s="2">
        <v>2399</v>
      </c>
      <c r="E5" s="2">
        <f>D5-C5</f>
        <v>10</v>
      </c>
      <c r="F5" s="2">
        <v>3.1</v>
      </c>
      <c r="G5" s="2">
        <f>E5*F5</f>
        <v>31</v>
      </c>
      <c r="H5" s="2"/>
    </row>
    <row r="6" spans="1:8" ht="22.5" customHeight="1">
      <c r="A6" s="47"/>
      <c r="B6" s="48"/>
      <c r="C6" s="2">
        <v>269</v>
      </c>
      <c r="D6" s="2">
        <v>279</v>
      </c>
      <c r="E6" s="2">
        <f>D6-C6</f>
        <v>10</v>
      </c>
      <c r="F6" s="2">
        <v>3.1</v>
      </c>
      <c r="G6" s="2">
        <f>E6*F6</f>
        <v>31</v>
      </c>
      <c r="H6" s="2"/>
    </row>
    <row r="7" spans="1:8" ht="22.5" customHeight="1">
      <c r="A7" s="48"/>
      <c r="B7" s="3" t="s">
        <v>130</v>
      </c>
      <c r="C7" s="2"/>
      <c r="D7" s="2"/>
      <c r="E7" s="2">
        <f>E5+E6</f>
        <v>20</v>
      </c>
      <c r="F7" s="2">
        <v>3.1</v>
      </c>
      <c r="G7" s="2">
        <f>G5+G6</f>
        <v>62</v>
      </c>
      <c r="H7" s="2"/>
    </row>
    <row r="8" spans="1:8" ht="22.5" customHeight="1">
      <c r="A8" s="46">
        <v>2</v>
      </c>
      <c r="B8" s="46" t="s">
        <v>46</v>
      </c>
      <c r="C8" s="2">
        <v>2669</v>
      </c>
      <c r="D8" s="2">
        <v>2679</v>
      </c>
      <c r="E8" s="2">
        <f aca="true" t="shared" si="0" ref="E8:E25">D8-C8</f>
        <v>10</v>
      </c>
      <c r="F8" s="2">
        <v>3.1</v>
      </c>
      <c r="G8" s="2">
        <f aca="true" t="shared" si="1" ref="G8:G25">E8*F8</f>
        <v>31</v>
      </c>
      <c r="H8" s="2"/>
    </row>
    <row r="9" spans="1:8" ht="22.5" customHeight="1">
      <c r="A9" s="47"/>
      <c r="B9" s="48"/>
      <c r="C9" s="2">
        <v>300</v>
      </c>
      <c r="D9" s="2">
        <v>310</v>
      </c>
      <c r="E9" s="2">
        <f t="shared" si="0"/>
        <v>10</v>
      </c>
      <c r="F9" s="2">
        <v>3.1</v>
      </c>
      <c r="G9" s="2">
        <f t="shared" si="1"/>
        <v>31</v>
      </c>
      <c r="H9" s="2"/>
    </row>
    <row r="10" spans="1:8" ht="22.5" customHeight="1">
      <c r="A10" s="48"/>
      <c r="B10" s="14" t="s">
        <v>130</v>
      </c>
      <c r="C10" s="2"/>
      <c r="D10" s="2"/>
      <c r="E10" s="2">
        <f>E8+E9</f>
        <v>20</v>
      </c>
      <c r="F10" s="2">
        <v>3.1</v>
      </c>
      <c r="G10" s="2">
        <f>G8+G9</f>
        <v>62</v>
      </c>
      <c r="H10" s="2"/>
    </row>
    <row r="11" spans="1:8" ht="22.5" customHeight="1">
      <c r="A11" s="46">
        <v>3</v>
      </c>
      <c r="B11" s="46" t="s">
        <v>47</v>
      </c>
      <c r="C11" s="2">
        <v>2212</v>
      </c>
      <c r="D11" s="2">
        <v>2222</v>
      </c>
      <c r="E11" s="2">
        <f t="shared" si="0"/>
        <v>10</v>
      </c>
      <c r="F11" s="2">
        <v>3.1</v>
      </c>
      <c r="G11" s="2">
        <f t="shared" si="1"/>
        <v>31</v>
      </c>
      <c r="H11" s="2"/>
    </row>
    <row r="12" spans="1:8" ht="22.5" customHeight="1">
      <c r="A12" s="47"/>
      <c r="B12" s="48"/>
      <c r="C12" s="2">
        <v>1455</v>
      </c>
      <c r="D12" s="2">
        <v>1464</v>
      </c>
      <c r="E12" s="2">
        <f t="shared" si="0"/>
        <v>9</v>
      </c>
      <c r="F12" s="2">
        <v>3.1</v>
      </c>
      <c r="G12" s="2">
        <f t="shared" si="1"/>
        <v>27.900000000000002</v>
      </c>
      <c r="H12" s="2"/>
    </row>
    <row r="13" spans="1:8" ht="22.5" customHeight="1">
      <c r="A13" s="48"/>
      <c r="B13" s="14" t="s">
        <v>130</v>
      </c>
      <c r="C13" s="2"/>
      <c r="D13" s="2"/>
      <c r="E13" s="2">
        <f>E11+E12</f>
        <v>19</v>
      </c>
      <c r="F13" s="2">
        <v>3.1</v>
      </c>
      <c r="G13" s="2">
        <f>G11+G12</f>
        <v>58.900000000000006</v>
      </c>
      <c r="H13" s="2"/>
    </row>
    <row r="14" spans="1:8" ht="22.5" customHeight="1">
      <c r="A14" s="46">
        <v>4</v>
      </c>
      <c r="B14" s="46" t="s">
        <v>50</v>
      </c>
      <c r="C14" s="2">
        <v>2492</v>
      </c>
      <c r="D14" s="2">
        <v>2505</v>
      </c>
      <c r="E14" s="2">
        <f t="shared" si="0"/>
        <v>13</v>
      </c>
      <c r="F14" s="2">
        <v>3.1</v>
      </c>
      <c r="G14" s="2">
        <f t="shared" si="1"/>
        <v>40.300000000000004</v>
      </c>
      <c r="H14" s="2"/>
    </row>
    <row r="15" spans="1:8" ht="22.5" customHeight="1">
      <c r="A15" s="47"/>
      <c r="B15" s="48"/>
      <c r="C15" s="2">
        <v>5998</v>
      </c>
      <c r="D15" s="2">
        <v>6028</v>
      </c>
      <c r="E15" s="2">
        <f t="shared" si="0"/>
        <v>30</v>
      </c>
      <c r="F15" s="2">
        <v>3.1</v>
      </c>
      <c r="G15" s="2">
        <f t="shared" si="1"/>
        <v>93</v>
      </c>
      <c r="H15" s="2"/>
    </row>
    <row r="16" spans="1:8" ht="22.5" customHeight="1">
      <c r="A16" s="48"/>
      <c r="B16" s="14" t="s">
        <v>36</v>
      </c>
      <c r="C16" s="2"/>
      <c r="D16" s="2"/>
      <c r="E16" s="2">
        <f>E14+E15</f>
        <v>43</v>
      </c>
      <c r="F16" s="2">
        <v>3.1</v>
      </c>
      <c r="G16" s="2">
        <f>G14+G15</f>
        <v>133.3</v>
      </c>
      <c r="H16" s="2"/>
    </row>
    <row r="17" spans="1:8" ht="22.5" customHeight="1">
      <c r="A17" s="57">
        <v>5</v>
      </c>
      <c r="B17" s="57" t="s">
        <v>7</v>
      </c>
      <c r="C17" s="2">
        <v>2681</v>
      </c>
      <c r="D17" s="2">
        <v>2691</v>
      </c>
      <c r="E17" s="2">
        <f t="shared" si="0"/>
        <v>10</v>
      </c>
      <c r="F17" s="2">
        <v>3.1</v>
      </c>
      <c r="G17" s="2">
        <f t="shared" si="1"/>
        <v>31</v>
      </c>
      <c r="H17" s="2"/>
    </row>
    <row r="18" spans="1:8" ht="22.5" customHeight="1">
      <c r="A18" s="58"/>
      <c r="B18" s="58"/>
      <c r="C18" s="2">
        <v>635</v>
      </c>
      <c r="D18" s="2">
        <v>650</v>
      </c>
      <c r="E18" s="2">
        <f t="shared" si="0"/>
        <v>15</v>
      </c>
      <c r="F18" s="2">
        <v>3.1</v>
      </c>
      <c r="G18" s="2">
        <f t="shared" si="1"/>
        <v>46.5</v>
      </c>
      <c r="H18" s="2"/>
    </row>
    <row r="19" spans="1:8" ht="22.5" customHeight="1">
      <c r="A19" s="58"/>
      <c r="B19" s="47"/>
      <c r="C19" s="2">
        <v>26</v>
      </c>
      <c r="D19" s="2">
        <v>38</v>
      </c>
      <c r="E19" s="2">
        <f t="shared" si="0"/>
        <v>12</v>
      </c>
      <c r="F19" s="2">
        <v>3.1</v>
      </c>
      <c r="G19" s="2">
        <f t="shared" si="1"/>
        <v>37.2</v>
      </c>
      <c r="H19" s="2"/>
    </row>
    <row r="20" spans="1:8" ht="22.5" customHeight="1">
      <c r="A20" s="48"/>
      <c r="B20" s="5" t="s">
        <v>130</v>
      </c>
      <c r="C20" s="2"/>
      <c r="D20" s="2"/>
      <c r="E20" s="2">
        <f>E17+E18+E19</f>
        <v>37</v>
      </c>
      <c r="F20" s="2">
        <v>3.1</v>
      </c>
      <c r="G20" s="2">
        <f>G17+G18+G19</f>
        <v>114.7</v>
      </c>
      <c r="H20" s="2"/>
    </row>
    <row r="21" spans="1:8" ht="22.5" customHeight="1">
      <c r="A21" s="46">
        <v>6</v>
      </c>
      <c r="B21" s="46" t="s">
        <v>142</v>
      </c>
      <c r="C21" s="2">
        <v>3219</v>
      </c>
      <c r="D21" s="2">
        <v>3229</v>
      </c>
      <c r="E21" s="2">
        <f>D21-C21</f>
        <v>10</v>
      </c>
      <c r="F21" s="2">
        <v>3.1</v>
      </c>
      <c r="G21" s="2">
        <f t="shared" si="1"/>
        <v>31</v>
      </c>
      <c r="H21" s="2"/>
    </row>
    <row r="22" spans="1:8" ht="22.5" customHeight="1">
      <c r="A22" s="47"/>
      <c r="B22" s="48"/>
      <c r="C22" s="2">
        <v>216</v>
      </c>
      <c r="D22" s="2">
        <v>226</v>
      </c>
      <c r="E22" s="2">
        <f t="shared" si="0"/>
        <v>10</v>
      </c>
      <c r="F22" s="2">
        <v>3.1</v>
      </c>
      <c r="G22" s="2">
        <f t="shared" si="1"/>
        <v>31</v>
      </c>
      <c r="H22" s="2"/>
    </row>
    <row r="23" spans="1:8" ht="22.5" customHeight="1">
      <c r="A23" s="48"/>
      <c r="B23" s="3" t="s">
        <v>130</v>
      </c>
      <c r="C23" s="2"/>
      <c r="D23" s="2"/>
      <c r="E23" s="2">
        <f>E21+E22</f>
        <v>20</v>
      </c>
      <c r="F23" s="2">
        <v>3.1</v>
      </c>
      <c r="G23" s="2">
        <f>G21+G22</f>
        <v>62</v>
      </c>
      <c r="H23" s="2"/>
    </row>
    <row r="24" spans="1:8" ht="22.5" customHeight="1">
      <c r="A24" s="46">
        <v>7</v>
      </c>
      <c r="B24" s="46" t="s">
        <v>152</v>
      </c>
      <c r="C24" s="2">
        <v>4417</v>
      </c>
      <c r="D24" s="2">
        <v>4427</v>
      </c>
      <c r="E24" s="2">
        <f t="shared" si="0"/>
        <v>10</v>
      </c>
      <c r="F24" s="2">
        <v>3.1</v>
      </c>
      <c r="G24" s="2">
        <f t="shared" si="1"/>
        <v>31</v>
      </c>
      <c r="H24" s="2"/>
    </row>
    <row r="25" spans="1:8" ht="22.5" customHeight="1">
      <c r="A25" s="47"/>
      <c r="B25" s="48"/>
      <c r="C25" s="2">
        <v>235</v>
      </c>
      <c r="D25" s="2">
        <v>255</v>
      </c>
      <c r="E25" s="2">
        <f t="shared" si="0"/>
        <v>20</v>
      </c>
      <c r="F25" s="2">
        <v>3.1</v>
      </c>
      <c r="G25" s="2">
        <f t="shared" si="1"/>
        <v>62</v>
      </c>
      <c r="H25" s="2"/>
    </row>
    <row r="26" spans="1:8" ht="22.5" customHeight="1">
      <c r="A26" s="48"/>
      <c r="B26" s="5" t="s">
        <v>130</v>
      </c>
      <c r="C26" s="6"/>
      <c r="D26" s="6"/>
      <c r="E26" s="2">
        <f>E24+E25</f>
        <v>30</v>
      </c>
      <c r="F26" s="2">
        <v>3.1</v>
      </c>
      <c r="G26" s="2">
        <f>G24+G25</f>
        <v>93</v>
      </c>
      <c r="H26" s="2"/>
    </row>
    <row r="27" spans="1:8" ht="22.5" customHeight="1">
      <c r="A27" s="3">
        <v>8</v>
      </c>
      <c r="B27" s="33" t="s">
        <v>153</v>
      </c>
      <c r="C27" s="35">
        <v>98581</v>
      </c>
      <c r="D27" s="35">
        <v>99084</v>
      </c>
      <c r="E27" s="2">
        <f>D27-C27</f>
        <v>503</v>
      </c>
      <c r="F27" s="2">
        <v>3.1</v>
      </c>
      <c r="G27" s="2">
        <f>E27*F27</f>
        <v>1559.3</v>
      </c>
      <c r="H27" s="2"/>
    </row>
    <row r="28" spans="1:8" ht="22.5" customHeight="1">
      <c r="A28" s="62" t="s">
        <v>9</v>
      </c>
      <c r="B28" s="63"/>
      <c r="C28" s="2"/>
      <c r="D28" s="2"/>
      <c r="E28" s="2">
        <f>E7+E10+E13+E16+E20+E23+E26+E27</f>
        <v>692</v>
      </c>
      <c r="F28" s="2"/>
      <c r="G28" s="2">
        <f>G7+G10+G13+G16+G20+G23+G26+G27</f>
        <v>2145.2</v>
      </c>
      <c r="H28" s="2"/>
    </row>
    <row r="30" spans="1:7" ht="14.25">
      <c r="A30" t="s">
        <v>137</v>
      </c>
      <c r="G30" t="s">
        <v>138</v>
      </c>
    </row>
  </sheetData>
  <sheetProtection/>
  <mergeCells count="24">
    <mergeCell ref="F3:F4"/>
    <mergeCell ref="B5:B6"/>
    <mergeCell ref="B11:B12"/>
    <mergeCell ref="A5:A7"/>
    <mergeCell ref="A11:A13"/>
    <mergeCell ref="B8:B9"/>
    <mergeCell ref="A8:A10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A28:B28"/>
    <mergeCell ref="A24:A26"/>
    <mergeCell ref="B21:B22"/>
    <mergeCell ref="B24:B25"/>
    <mergeCell ref="A17:A20"/>
    <mergeCell ref="A21:A23"/>
    <mergeCell ref="B17:B1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9"/>
      <c r="B1" s="59"/>
      <c r="C1" s="59"/>
      <c r="D1" s="59"/>
      <c r="E1" s="59"/>
      <c r="F1" s="59"/>
      <c r="G1" s="59"/>
      <c r="H1" s="59"/>
      <c r="I1" s="59"/>
    </row>
    <row r="2" spans="1:9" ht="20.25">
      <c r="A2" s="52" t="s">
        <v>192</v>
      </c>
      <c r="B2" s="52"/>
      <c r="C2" s="52"/>
      <c r="D2" s="52"/>
      <c r="E2" s="52"/>
      <c r="F2" s="52"/>
      <c r="G2" s="52"/>
      <c r="H2" s="52"/>
      <c r="I2" s="52"/>
    </row>
    <row r="3" spans="1:9" ht="14.25">
      <c r="A3" s="55" t="s">
        <v>0</v>
      </c>
      <c r="B3" s="55" t="s">
        <v>1</v>
      </c>
      <c r="C3" s="55" t="s">
        <v>72</v>
      </c>
      <c r="D3" s="60" t="s">
        <v>2</v>
      </c>
      <c r="E3" s="61"/>
      <c r="F3" s="55" t="s">
        <v>3</v>
      </c>
      <c r="G3" s="49" t="s">
        <v>31</v>
      </c>
      <c r="H3" s="49" t="s">
        <v>32</v>
      </c>
      <c r="I3" s="55" t="s">
        <v>145</v>
      </c>
    </row>
    <row r="4" spans="1:9" ht="14.25">
      <c r="A4" s="56"/>
      <c r="B4" s="56"/>
      <c r="C4" s="56"/>
      <c r="D4" s="2" t="s">
        <v>23</v>
      </c>
      <c r="E4" s="2" t="s">
        <v>24</v>
      </c>
      <c r="F4" s="56"/>
      <c r="G4" s="50"/>
      <c r="H4" s="50"/>
      <c r="I4" s="56"/>
    </row>
    <row r="5" spans="1:9" ht="28.5" customHeight="1">
      <c r="A5" s="1">
        <v>1</v>
      </c>
      <c r="B5" s="46" t="s">
        <v>148</v>
      </c>
      <c r="C5" s="3"/>
      <c r="D5" s="2">
        <v>57735</v>
      </c>
      <c r="E5" s="2">
        <v>59169</v>
      </c>
      <c r="F5" s="2">
        <f>E5-D5</f>
        <v>1434</v>
      </c>
      <c r="G5" s="2">
        <v>0.54</v>
      </c>
      <c r="H5" s="2">
        <f>F5*G5</f>
        <v>774.36</v>
      </c>
      <c r="I5" s="2"/>
    </row>
    <row r="6" spans="1:9" ht="28.5" customHeight="1">
      <c r="A6" s="46">
        <v>2</v>
      </c>
      <c r="B6" s="48"/>
      <c r="C6" s="3"/>
      <c r="D6" s="2">
        <v>62784</v>
      </c>
      <c r="E6" s="2">
        <v>65113</v>
      </c>
      <c r="F6" s="2">
        <f>E6-D6</f>
        <v>2329</v>
      </c>
      <c r="G6" s="2">
        <v>0.54</v>
      </c>
      <c r="H6" s="2">
        <f aca="true" t="shared" si="0" ref="H6:H19">F6*G6</f>
        <v>1257.66</v>
      </c>
      <c r="I6" s="2"/>
    </row>
    <row r="7" spans="1:9" ht="28.5" customHeight="1">
      <c r="A7" s="48"/>
      <c r="B7" s="14" t="s">
        <v>36</v>
      </c>
      <c r="C7" s="3"/>
      <c r="D7" s="16"/>
      <c r="E7" s="16"/>
      <c r="F7" s="16">
        <f>F5+F6</f>
        <v>3763</v>
      </c>
      <c r="G7" s="2">
        <v>0.54</v>
      </c>
      <c r="H7" s="2">
        <f t="shared" si="0"/>
        <v>2032.0200000000002</v>
      </c>
      <c r="I7" s="2"/>
    </row>
    <row r="8" spans="1:9" ht="28.5" customHeight="1">
      <c r="A8" s="13">
        <v>3</v>
      </c>
      <c r="B8" s="13" t="s">
        <v>39</v>
      </c>
      <c r="C8" s="3"/>
      <c r="D8" s="13">
        <v>124445</v>
      </c>
      <c r="E8" s="13">
        <v>127086</v>
      </c>
      <c r="F8" s="16">
        <f>E8-D8</f>
        <v>2641</v>
      </c>
      <c r="G8" s="2">
        <v>0.54</v>
      </c>
      <c r="H8" s="2">
        <f t="shared" si="0"/>
        <v>1426.14</v>
      </c>
      <c r="I8" s="2"/>
    </row>
    <row r="9" spans="1:9" ht="28.5" customHeight="1">
      <c r="A9" s="2">
        <v>4</v>
      </c>
      <c r="B9" s="3" t="s">
        <v>149</v>
      </c>
      <c r="C9" s="3"/>
      <c r="D9" s="2">
        <v>11917</v>
      </c>
      <c r="E9" s="2">
        <v>12315</v>
      </c>
      <c r="F9" s="2">
        <f aca="true" t="shared" si="1" ref="F9:F15">E9-D9</f>
        <v>398</v>
      </c>
      <c r="G9" s="2">
        <v>0.54</v>
      </c>
      <c r="H9" s="2">
        <f t="shared" si="0"/>
        <v>214.92000000000002</v>
      </c>
      <c r="I9" s="2"/>
    </row>
    <row r="10" spans="1:9" ht="28.5" customHeight="1">
      <c r="A10" s="46">
        <v>5</v>
      </c>
      <c r="B10" s="46" t="s">
        <v>20</v>
      </c>
      <c r="C10" s="3"/>
      <c r="D10" s="2">
        <v>48859</v>
      </c>
      <c r="E10" s="2">
        <v>49562</v>
      </c>
      <c r="F10" s="2">
        <f t="shared" si="1"/>
        <v>703</v>
      </c>
      <c r="G10" s="2">
        <v>0.54</v>
      </c>
      <c r="H10" s="2">
        <f t="shared" si="0"/>
        <v>379.62</v>
      </c>
      <c r="I10" s="2"/>
    </row>
    <row r="11" spans="1:9" ht="28.5" customHeight="1">
      <c r="A11" s="47"/>
      <c r="B11" s="48"/>
      <c r="C11" s="3" t="s">
        <v>69</v>
      </c>
      <c r="D11" s="2">
        <v>2690</v>
      </c>
      <c r="E11" s="2">
        <v>2771</v>
      </c>
      <c r="F11" s="2">
        <f>(E11-D11)*30</f>
        <v>2430</v>
      </c>
      <c r="G11" s="2">
        <v>0.54</v>
      </c>
      <c r="H11" s="2">
        <f t="shared" si="0"/>
        <v>1312.2</v>
      </c>
      <c r="I11" s="2"/>
    </row>
    <row r="12" spans="1:9" ht="28.5" customHeight="1">
      <c r="A12" s="48"/>
      <c r="B12" s="15" t="s">
        <v>36</v>
      </c>
      <c r="C12" s="3"/>
      <c r="D12" s="2"/>
      <c r="E12" s="2"/>
      <c r="F12" s="2">
        <f>F10+F11</f>
        <v>3133</v>
      </c>
      <c r="G12" s="2">
        <v>0.54</v>
      </c>
      <c r="H12" s="2">
        <f t="shared" si="0"/>
        <v>1691.8200000000002</v>
      </c>
      <c r="I12" s="2"/>
    </row>
    <row r="13" spans="1:9" ht="28.5" customHeight="1">
      <c r="A13" s="1">
        <v>6</v>
      </c>
      <c r="B13" s="3" t="s">
        <v>40</v>
      </c>
      <c r="C13" s="3"/>
      <c r="D13" s="2">
        <v>103831</v>
      </c>
      <c r="E13" s="2">
        <v>105852</v>
      </c>
      <c r="F13" s="2">
        <f t="shared" si="1"/>
        <v>2021</v>
      </c>
      <c r="G13" s="2">
        <v>0.54</v>
      </c>
      <c r="H13" s="2">
        <f t="shared" si="0"/>
        <v>1091.3400000000001</v>
      </c>
      <c r="I13" s="2"/>
    </row>
    <row r="14" spans="1:9" ht="28.5" customHeight="1">
      <c r="A14" s="1">
        <v>7</v>
      </c>
      <c r="B14" s="3" t="s">
        <v>158</v>
      </c>
      <c r="C14" s="3"/>
      <c r="D14" s="2">
        <v>41080</v>
      </c>
      <c r="E14" s="2">
        <v>44100</v>
      </c>
      <c r="F14" s="2">
        <f t="shared" si="1"/>
        <v>3020</v>
      </c>
      <c r="G14" s="2">
        <v>0.54</v>
      </c>
      <c r="H14" s="2">
        <f t="shared" si="0"/>
        <v>1630.8000000000002</v>
      </c>
      <c r="I14" s="2"/>
    </row>
    <row r="15" spans="1:9" ht="28.5" customHeight="1">
      <c r="A15" s="13">
        <v>8</v>
      </c>
      <c r="B15" s="13" t="s">
        <v>41</v>
      </c>
      <c r="C15" s="3"/>
      <c r="D15" s="16">
        <v>20383</v>
      </c>
      <c r="E15" s="16">
        <v>21005</v>
      </c>
      <c r="F15" s="16">
        <f t="shared" si="1"/>
        <v>622</v>
      </c>
      <c r="G15" s="2">
        <v>0.54</v>
      </c>
      <c r="H15" s="2">
        <f t="shared" si="0"/>
        <v>335.88</v>
      </c>
      <c r="I15" s="2"/>
    </row>
    <row r="16" spans="1:9" ht="28.5" customHeight="1">
      <c r="A16" s="2">
        <v>9</v>
      </c>
      <c r="B16" s="7" t="s">
        <v>42</v>
      </c>
      <c r="C16" s="7"/>
      <c r="D16" s="2">
        <v>1321</v>
      </c>
      <c r="E16" s="2">
        <v>1794</v>
      </c>
      <c r="F16" s="2">
        <f>E16-D16</f>
        <v>473</v>
      </c>
      <c r="G16" s="2">
        <v>0.54</v>
      </c>
      <c r="H16" s="2">
        <f t="shared" si="0"/>
        <v>255.42000000000002</v>
      </c>
      <c r="I16" s="2"/>
    </row>
    <row r="17" spans="1:9" ht="28.5" customHeight="1">
      <c r="A17" s="1">
        <v>10</v>
      </c>
      <c r="B17" s="3" t="s">
        <v>43</v>
      </c>
      <c r="C17" s="7"/>
      <c r="D17" s="2">
        <v>60754</v>
      </c>
      <c r="E17" s="2">
        <v>62596</v>
      </c>
      <c r="F17" s="2">
        <f>E17-D17</f>
        <v>1842</v>
      </c>
      <c r="G17" s="2">
        <v>0.54</v>
      </c>
      <c r="H17" s="2">
        <f t="shared" si="0"/>
        <v>994.6800000000001</v>
      </c>
      <c r="I17" s="2"/>
    </row>
    <row r="18" spans="1:9" ht="28.5" customHeight="1">
      <c r="A18" s="1">
        <v>11</v>
      </c>
      <c r="B18" s="9" t="s">
        <v>44</v>
      </c>
      <c r="C18" s="9"/>
      <c r="D18" s="2">
        <v>98745</v>
      </c>
      <c r="E18" s="2">
        <v>101032</v>
      </c>
      <c r="F18" s="2">
        <f>E18-D18</f>
        <v>2287</v>
      </c>
      <c r="G18" s="2">
        <v>0.54</v>
      </c>
      <c r="H18" s="2">
        <f t="shared" si="0"/>
        <v>1234.98</v>
      </c>
      <c r="I18" s="2"/>
    </row>
    <row r="19" spans="1:9" ht="28.5" customHeight="1">
      <c r="A19" s="1">
        <v>12</v>
      </c>
      <c r="B19" s="7" t="s">
        <v>27</v>
      </c>
      <c r="C19" s="7"/>
      <c r="D19" s="2">
        <v>156339</v>
      </c>
      <c r="E19" s="2">
        <v>159293</v>
      </c>
      <c r="F19" s="2">
        <f>E19-D19</f>
        <v>2954</v>
      </c>
      <c r="G19" s="2">
        <v>0.54</v>
      </c>
      <c r="H19" s="2">
        <f t="shared" si="0"/>
        <v>1595.16</v>
      </c>
      <c r="I19" s="7"/>
    </row>
    <row r="20" spans="1:9" ht="28.5" customHeight="1">
      <c r="A20" s="7"/>
      <c r="B20" s="7" t="s">
        <v>26</v>
      </c>
      <c r="C20" s="7"/>
      <c r="D20" s="7"/>
      <c r="E20" s="7"/>
      <c r="F20" s="2">
        <f>F7+F8+F9+F12+F13+F14+F15+F16+F17+F18+F19</f>
        <v>23154</v>
      </c>
      <c r="G20" s="2"/>
      <c r="H20" s="2">
        <f>H7+H8+H9+H12+H13+H14+H15+H16+H17+H18+H19</f>
        <v>12503.16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26" t="s">
        <v>137</v>
      </c>
      <c r="H23" t="s">
        <v>138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6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9"/>
      <c r="B1" s="59"/>
      <c r="C1" s="59"/>
      <c r="D1" s="59"/>
      <c r="E1" s="59"/>
      <c r="F1" s="59"/>
      <c r="G1" s="59"/>
      <c r="H1" s="59"/>
      <c r="I1" s="59"/>
    </row>
    <row r="2" spans="1:9" ht="20.25">
      <c r="A2" s="52" t="s">
        <v>192</v>
      </c>
      <c r="B2" s="52"/>
      <c r="C2" s="52"/>
      <c r="D2" s="52"/>
      <c r="E2" s="52"/>
      <c r="F2" s="52"/>
      <c r="G2" s="52"/>
      <c r="H2" s="52"/>
      <c r="I2" s="52"/>
    </row>
    <row r="3" spans="1:9" ht="14.25">
      <c r="A3" s="55" t="s">
        <v>0</v>
      </c>
      <c r="B3" s="55" t="s">
        <v>1</v>
      </c>
      <c r="C3" s="23"/>
      <c r="D3" s="60" t="s">
        <v>4</v>
      </c>
      <c r="E3" s="61"/>
      <c r="F3" s="49" t="s">
        <v>30</v>
      </c>
      <c r="G3" s="49" t="s">
        <v>31</v>
      </c>
      <c r="H3" s="49" t="s">
        <v>38</v>
      </c>
      <c r="I3" s="55" t="s">
        <v>145</v>
      </c>
    </row>
    <row r="4" spans="1:9" ht="14.25">
      <c r="A4" s="56"/>
      <c r="B4" s="56"/>
      <c r="C4" s="1"/>
      <c r="D4" s="2" t="s">
        <v>12</v>
      </c>
      <c r="E4" s="2" t="s">
        <v>13</v>
      </c>
      <c r="F4" s="50"/>
      <c r="G4" s="50"/>
      <c r="H4" s="50"/>
      <c r="I4" s="56"/>
    </row>
    <row r="5" spans="1:9" ht="24.75" customHeight="1">
      <c r="A5" s="46">
        <v>1</v>
      </c>
      <c r="B5" s="46" t="s">
        <v>148</v>
      </c>
      <c r="C5" s="3" t="s">
        <v>56</v>
      </c>
      <c r="D5" s="2">
        <v>2647</v>
      </c>
      <c r="E5" s="2">
        <v>2680</v>
      </c>
      <c r="F5" s="2">
        <f>E5-D5</f>
        <v>33</v>
      </c>
      <c r="G5" s="2">
        <v>3.1</v>
      </c>
      <c r="H5" s="2">
        <f>F5*G5</f>
        <v>102.3</v>
      </c>
      <c r="I5" s="2"/>
    </row>
    <row r="6" spans="1:9" ht="24.75" customHeight="1">
      <c r="A6" s="48"/>
      <c r="B6" s="48"/>
      <c r="C6" s="3" t="s">
        <v>57</v>
      </c>
      <c r="D6" s="2"/>
      <c r="E6" s="2"/>
      <c r="F6" s="2"/>
      <c r="G6" s="2"/>
      <c r="H6" s="2"/>
      <c r="I6" s="2"/>
    </row>
    <row r="7" spans="1:9" ht="24.75" customHeight="1">
      <c r="A7" s="46">
        <v>2</v>
      </c>
      <c r="B7" s="46" t="s">
        <v>39</v>
      </c>
      <c r="C7" s="3" t="s">
        <v>56</v>
      </c>
      <c r="D7" s="2">
        <v>1587</v>
      </c>
      <c r="E7" s="2">
        <v>1622</v>
      </c>
      <c r="F7" s="2">
        <f aca="true" t="shared" si="0" ref="F7:F24">E7-D7</f>
        <v>35</v>
      </c>
      <c r="G7" s="2">
        <v>3.1</v>
      </c>
      <c r="H7" s="2">
        <f aca="true" t="shared" si="1" ref="H7:H24">F7*G7</f>
        <v>108.5</v>
      </c>
      <c r="I7" s="2"/>
    </row>
    <row r="8" spans="1:9" ht="22.5" customHeight="1">
      <c r="A8" s="48"/>
      <c r="B8" s="48"/>
      <c r="C8" s="3" t="s">
        <v>57</v>
      </c>
      <c r="D8" s="2">
        <v>4556</v>
      </c>
      <c r="E8" s="2">
        <v>4586</v>
      </c>
      <c r="F8" s="2">
        <f t="shared" si="0"/>
        <v>30</v>
      </c>
      <c r="G8" s="2">
        <v>3.1</v>
      </c>
      <c r="H8" s="2">
        <f t="shared" si="1"/>
        <v>93</v>
      </c>
      <c r="I8" s="2"/>
    </row>
    <row r="9" spans="1:9" ht="23.25" customHeight="1">
      <c r="A9" s="46">
        <v>3</v>
      </c>
      <c r="B9" s="46" t="s">
        <v>150</v>
      </c>
      <c r="C9" s="3" t="s">
        <v>56</v>
      </c>
      <c r="D9" s="2">
        <v>2292</v>
      </c>
      <c r="E9" s="2">
        <v>2328</v>
      </c>
      <c r="F9" s="2">
        <f t="shared" si="0"/>
        <v>36</v>
      </c>
      <c r="G9" s="2">
        <v>3.1</v>
      </c>
      <c r="H9" s="2">
        <f t="shared" si="1"/>
        <v>111.60000000000001</v>
      </c>
      <c r="I9" s="2"/>
    </row>
    <row r="10" spans="1:9" ht="24" customHeight="1">
      <c r="A10" s="48"/>
      <c r="B10" s="48"/>
      <c r="C10" s="3" t="s">
        <v>57</v>
      </c>
      <c r="D10" s="2">
        <v>215</v>
      </c>
      <c r="E10" s="2">
        <v>300</v>
      </c>
      <c r="F10" s="2">
        <f t="shared" si="0"/>
        <v>85</v>
      </c>
      <c r="G10" s="2">
        <v>3.1</v>
      </c>
      <c r="H10" s="2">
        <f t="shared" si="1"/>
        <v>263.5</v>
      </c>
      <c r="I10" s="2"/>
    </row>
    <row r="11" spans="1:9" ht="28.5" customHeight="1">
      <c r="A11" s="46">
        <v>4</v>
      </c>
      <c r="B11" s="46" t="s">
        <v>20</v>
      </c>
      <c r="C11" s="3" t="s">
        <v>56</v>
      </c>
      <c r="D11" s="2">
        <v>4723</v>
      </c>
      <c r="E11" s="2">
        <v>4836</v>
      </c>
      <c r="F11" s="2">
        <f t="shared" si="0"/>
        <v>113</v>
      </c>
      <c r="G11" s="2">
        <v>3.1</v>
      </c>
      <c r="H11" s="2">
        <f t="shared" si="1"/>
        <v>350.3</v>
      </c>
      <c r="I11" s="2"/>
    </row>
    <row r="12" spans="1:9" ht="24" customHeight="1">
      <c r="A12" s="48"/>
      <c r="B12" s="48"/>
      <c r="C12" s="3" t="s">
        <v>57</v>
      </c>
      <c r="D12" s="2">
        <v>871</v>
      </c>
      <c r="E12" s="2">
        <v>950</v>
      </c>
      <c r="F12" s="2">
        <f t="shared" si="0"/>
        <v>79</v>
      </c>
      <c r="G12" s="2">
        <v>3.1</v>
      </c>
      <c r="H12" s="2">
        <f t="shared" si="1"/>
        <v>244.9</v>
      </c>
      <c r="I12" s="2"/>
    </row>
    <row r="13" spans="1:9" ht="26.25" customHeight="1">
      <c r="A13" s="46">
        <v>5</v>
      </c>
      <c r="B13" s="46" t="s">
        <v>51</v>
      </c>
      <c r="C13" s="3" t="s">
        <v>56</v>
      </c>
      <c r="D13" s="2">
        <v>1016</v>
      </c>
      <c r="E13" s="2">
        <v>1028</v>
      </c>
      <c r="F13" s="2">
        <f t="shared" si="0"/>
        <v>12</v>
      </c>
      <c r="G13" s="2">
        <v>3.1</v>
      </c>
      <c r="H13" s="2">
        <f t="shared" si="1"/>
        <v>37.2</v>
      </c>
      <c r="I13" s="2"/>
    </row>
    <row r="14" spans="1:9" ht="24.75" customHeight="1">
      <c r="A14" s="48"/>
      <c r="B14" s="48"/>
      <c r="C14" s="3" t="s">
        <v>57</v>
      </c>
      <c r="D14" s="2"/>
      <c r="E14" s="2"/>
      <c r="F14" s="2"/>
      <c r="G14" s="2"/>
      <c r="H14" s="2"/>
      <c r="I14" s="2"/>
    </row>
    <row r="15" spans="1:9" ht="25.5" customHeight="1">
      <c r="A15" s="46">
        <v>6</v>
      </c>
      <c r="B15" s="46" t="s">
        <v>159</v>
      </c>
      <c r="C15" s="3" t="s">
        <v>56</v>
      </c>
      <c r="D15" s="2">
        <v>3247</v>
      </c>
      <c r="E15" s="2">
        <v>3287</v>
      </c>
      <c r="F15" s="2">
        <f t="shared" si="0"/>
        <v>40</v>
      </c>
      <c r="G15" s="2">
        <v>3.1</v>
      </c>
      <c r="H15" s="2">
        <f t="shared" si="1"/>
        <v>124</v>
      </c>
      <c r="I15" s="2"/>
    </row>
    <row r="16" spans="1:9" ht="26.25" customHeight="1">
      <c r="A16" s="48"/>
      <c r="B16" s="48"/>
      <c r="C16" s="3" t="s">
        <v>57</v>
      </c>
      <c r="D16" s="2">
        <v>203</v>
      </c>
      <c r="E16" s="2">
        <v>212</v>
      </c>
      <c r="F16" s="2">
        <f t="shared" si="0"/>
        <v>9</v>
      </c>
      <c r="G16" s="2">
        <v>3.1</v>
      </c>
      <c r="H16" s="2">
        <f t="shared" si="1"/>
        <v>27.900000000000002</v>
      </c>
      <c r="I16" s="2"/>
    </row>
    <row r="17" spans="1:9" ht="25.5" customHeight="1">
      <c r="A17" s="46">
        <v>7</v>
      </c>
      <c r="B17" s="46" t="s">
        <v>52</v>
      </c>
      <c r="C17" s="3" t="s">
        <v>56</v>
      </c>
      <c r="D17" s="2">
        <v>98</v>
      </c>
      <c r="E17" s="2">
        <v>108</v>
      </c>
      <c r="F17" s="2">
        <f t="shared" si="0"/>
        <v>10</v>
      </c>
      <c r="G17" s="2">
        <v>3.1</v>
      </c>
      <c r="H17" s="2">
        <f t="shared" si="1"/>
        <v>31</v>
      </c>
      <c r="I17" s="2"/>
    </row>
    <row r="18" spans="1:9" ht="24.75" customHeight="1">
      <c r="A18" s="48"/>
      <c r="B18" s="48"/>
      <c r="C18" s="3" t="s">
        <v>57</v>
      </c>
      <c r="D18" s="2">
        <v>4422</v>
      </c>
      <c r="E18" s="2">
        <v>4508</v>
      </c>
      <c r="F18" s="2">
        <f t="shared" si="0"/>
        <v>86</v>
      </c>
      <c r="G18" s="2">
        <v>3.1</v>
      </c>
      <c r="H18" s="2">
        <f t="shared" si="1"/>
        <v>266.6</v>
      </c>
      <c r="I18" s="2"/>
    </row>
    <row r="19" spans="1:9" ht="25.5" customHeight="1">
      <c r="A19" s="46">
        <v>8</v>
      </c>
      <c r="B19" s="46" t="s">
        <v>53</v>
      </c>
      <c r="C19" s="3" t="s">
        <v>56</v>
      </c>
      <c r="D19" s="2">
        <v>3573</v>
      </c>
      <c r="E19" s="2">
        <v>3603</v>
      </c>
      <c r="F19" s="2">
        <f t="shared" si="0"/>
        <v>30</v>
      </c>
      <c r="G19" s="2">
        <v>3.1</v>
      </c>
      <c r="H19" s="2">
        <f>F19*G20</f>
        <v>93</v>
      </c>
      <c r="I19" s="2"/>
    </row>
    <row r="20" spans="1:9" ht="24" customHeight="1">
      <c r="A20" s="48"/>
      <c r="B20" s="48"/>
      <c r="C20" s="3" t="s">
        <v>57</v>
      </c>
      <c r="D20" s="2">
        <v>20</v>
      </c>
      <c r="E20" s="2">
        <v>26</v>
      </c>
      <c r="F20" s="2">
        <f t="shared" si="0"/>
        <v>6</v>
      </c>
      <c r="G20" s="2">
        <v>3.1</v>
      </c>
      <c r="H20" s="2">
        <f>F20*G21</f>
        <v>18.6</v>
      </c>
      <c r="I20" s="2"/>
    </row>
    <row r="21" spans="1:9" ht="26.25" customHeight="1">
      <c r="A21" s="46">
        <v>9</v>
      </c>
      <c r="B21" s="46" t="s">
        <v>54</v>
      </c>
      <c r="C21" s="3" t="s">
        <v>56</v>
      </c>
      <c r="D21" s="2">
        <v>3470</v>
      </c>
      <c r="E21" s="2">
        <v>3577</v>
      </c>
      <c r="F21" s="2">
        <f t="shared" si="0"/>
        <v>107</v>
      </c>
      <c r="G21" s="2">
        <v>3.1</v>
      </c>
      <c r="H21" s="2">
        <f t="shared" si="1"/>
        <v>331.7</v>
      </c>
      <c r="I21" s="2"/>
    </row>
    <row r="22" spans="1:9" ht="24.75" customHeight="1">
      <c r="A22" s="48"/>
      <c r="B22" s="48"/>
      <c r="C22" s="3" t="s">
        <v>62</v>
      </c>
      <c r="D22" s="2">
        <v>683</v>
      </c>
      <c r="E22" s="2">
        <v>746</v>
      </c>
      <c r="F22" s="2">
        <f t="shared" si="0"/>
        <v>63</v>
      </c>
      <c r="G22" s="2">
        <v>3.1</v>
      </c>
      <c r="H22" s="2">
        <f t="shared" si="1"/>
        <v>195.3</v>
      </c>
      <c r="I22" s="2"/>
    </row>
    <row r="23" spans="1:9" ht="24.75" customHeight="1">
      <c r="A23" s="46">
        <v>10</v>
      </c>
      <c r="B23" s="46" t="s">
        <v>55</v>
      </c>
      <c r="C23" s="3" t="s">
        <v>63</v>
      </c>
      <c r="D23" s="2">
        <v>3853</v>
      </c>
      <c r="E23" s="2">
        <v>3938</v>
      </c>
      <c r="F23" s="2">
        <f t="shared" si="0"/>
        <v>85</v>
      </c>
      <c r="G23" s="2">
        <v>3.1</v>
      </c>
      <c r="H23" s="2">
        <f t="shared" si="1"/>
        <v>263.5</v>
      </c>
      <c r="I23" s="2"/>
    </row>
    <row r="24" spans="1:9" ht="24" customHeight="1">
      <c r="A24" s="48"/>
      <c r="B24" s="48"/>
      <c r="C24" s="3" t="s">
        <v>64</v>
      </c>
      <c r="D24" s="3">
        <v>522</v>
      </c>
      <c r="E24" s="3">
        <v>531</v>
      </c>
      <c r="F24" s="2">
        <f t="shared" si="0"/>
        <v>9</v>
      </c>
      <c r="G24" s="2">
        <v>3.1</v>
      </c>
      <c r="H24" s="2">
        <f t="shared" si="1"/>
        <v>27.900000000000002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868</v>
      </c>
      <c r="G25" s="2"/>
      <c r="H25" s="2">
        <f>SUM(H5:H24)</f>
        <v>2690.8</v>
      </c>
      <c r="I25" s="2"/>
    </row>
    <row r="27" spans="2:3" ht="14.25">
      <c r="B27" s="11"/>
      <c r="C27" s="11"/>
    </row>
    <row r="28" spans="2:8" ht="14.25">
      <c r="B28" t="s">
        <v>137</v>
      </c>
      <c r="H28" t="s">
        <v>138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1" t="s">
        <v>193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75</v>
      </c>
      <c r="B2" s="3" t="s">
        <v>76</v>
      </c>
      <c r="C2" s="7" t="s">
        <v>77</v>
      </c>
      <c r="D2" s="7" t="s">
        <v>78</v>
      </c>
      <c r="E2" s="7" t="s">
        <v>79</v>
      </c>
      <c r="F2" s="3" t="s">
        <v>80</v>
      </c>
      <c r="G2" s="3" t="s">
        <v>81</v>
      </c>
      <c r="H2" s="3" t="s">
        <v>146</v>
      </c>
    </row>
    <row r="3" spans="1:8" ht="30" customHeight="1">
      <c r="A3" s="3">
        <v>1</v>
      </c>
      <c r="B3" s="3" t="s">
        <v>82</v>
      </c>
      <c r="C3" s="3">
        <v>34118</v>
      </c>
      <c r="D3" s="3">
        <v>35860</v>
      </c>
      <c r="E3" s="3">
        <f aca="true" t="shared" si="0" ref="E3:E16">D3-C3</f>
        <v>1742</v>
      </c>
      <c r="F3" s="3">
        <v>0.54</v>
      </c>
      <c r="G3" s="3">
        <f aca="true" t="shared" si="1" ref="G3:G12">E3*F3</f>
        <v>940.6800000000001</v>
      </c>
      <c r="H3" s="3"/>
    </row>
    <row r="4" spans="1:8" ht="30" customHeight="1">
      <c r="A4" s="3">
        <v>2</v>
      </c>
      <c r="B4" s="3" t="s">
        <v>83</v>
      </c>
      <c r="C4" s="3">
        <v>18816</v>
      </c>
      <c r="D4" s="3">
        <v>19517</v>
      </c>
      <c r="E4" s="3">
        <f t="shared" si="0"/>
        <v>701</v>
      </c>
      <c r="F4" s="3">
        <v>0.54</v>
      </c>
      <c r="G4" s="3">
        <f t="shared" si="1"/>
        <v>378.54</v>
      </c>
      <c r="H4" s="3"/>
    </row>
    <row r="5" spans="1:8" ht="30" customHeight="1">
      <c r="A5" s="3">
        <v>3</v>
      </c>
      <c r="B5" s="3" t="s">
        <v>84</v>
      </c>
      <c r="C5" s="3">
        <v>36799</v>
      </c>
      <c r="D5" s="3">
        <v>37553</v>
      </c>
      <c r="E5" s="3">
        <f t="shared" si="0"/>
        <v>754</v>
      </c>
      <c r="F5" s="3">
        <v>0.54</v>
      </c>
      <c r="G5" s="3">
        <f t="shared" si="1"/>
        <v>407.16</v>
      </c>
      <c r="H5" s="3"/>
    </row>
    <row r="6" spans="1:8" ht="30" customHeight="1">
      <c r="A6" s="3">
        <v>4</v>
      </c>
      <c r="B6" s="3" t="s">
        <v>151</v>
      </c>
      <c r="C6" s="3">
        <v>7124</v>
      </c>
      <c r="D6" s="3">
        <v>7476</v>
      </c>
      <c r="E6" s="3">
        <f t="shared" si="0"/>
        <v>352</v>
      </c>
      <c r="F6" s="3">
        <v>0.54</v>
      </c>
      <c r="G6" s="3">
        <f t="shared" si="1"/>
        <v>190.08</v>
      </c>
      <c r="H6" s="3"/>
    </row>
    <row r="7" spans="1:8" ht="30" customHeight="1">
      <c r="A7" s="3">
        <v>5</v>
      </c>
      <c r="B7" s="3" t="s">
        <v>131</v>
      </c>
      <c r="C7" s="3">
        <v>49719</v>
      </c>
      <c r="D7" s="3">
        <v>51308</v>
      </c>
      <c r="E7" s="3">
        <f t="shared" si="0"/>
        <v>1589</v>
      </c>
      <c r="F7" s="3">
        <v>0.54</v>
      </c>
      <c r="G7" s="3">
        <f t="shared" si="1"/>
        <v>858.0600000000001</v>
      </c>
      <c r="H7" s="3"/>
    </row>
    <row r="8" spans="1:8" ht="30" customHeight="1">
      <c r="A8" s="3">
        <v>6</v>
      </c>
      <c r="B8" s="12" t="s">
        <v>66</v>
      </c>
      <c r="C8" s="3">
        <v>22134</v>
      </c>
      <c r="D8" s="3">
        <v>22824</v>
      </c>
      <c r="E8" s="3">
        <f t="shared" si="0"/>
        <v>690</v>
      </c>
      <c r="F8" s="3">
        <v>0.54</v>
      </c>
      <c r="G8" s="3">
        <f t="shared" si="1"/>
        <v>372.6</v>
      </c>
      <c r="H8" s="3"/>
    </row>
    <row r="9" spans="1:8" ht="30" customHeight="1">
      <c r="A9" s="3">
        <v>7</v>
      </c>
      <c r="B9" s="12" t="s">
        <v>67</v>
      </c>
      <c r="C9" s="3">
        <v>14405</v>
      </c>
      <c r="D9" s="3">
        <v>14873</v>
      </c>
      <c r="E9" s="3">
        <f t="shared" si="0"/>
        <v>468</v>
      </c>
      <c r="F9" s="3">
        <v>0.54</v>
      </c>
      <c r="G9" s="3">
        <f t="shared" si="1"/>
        <v>252.72000000000003</v>
      </c>
      <c r="H9" s="3"/>
    </row>
    <row r="10" spans="1:8" ht="30" customHeight="1">
      <c r="A10" s="3">
        <v>8</v>
      </c>
      <c r="B10" s="3" t="s">
        <v>96</v>
      </c>
      <c r="C10" s="3">
        <v>16696</v>
      </c>
      <c r="D10" s="3">
        <v>16696</v>
      </c>
      <c r="E10" s="3">
        <f t="shared" si="0"/>
        <v>0</v>
      </c>
      <c r="F10" s="3">
        <v>0.54</v>
      </c>
      <c r="G10" s="3">
        <f t="shared" si="1"/>
        <v>0</v>
      </c>
      <c r="H10" s="3"/>
    </row>
    <row r="11" spans="1:8" ht="30" customHeight="1">
      <c r="A11" s="3">
        <v>9</v>
      </c>
      <c r="B11" s="36" t="s">
        <v>161</v>
      </c>
      <c r="C11" s="3">
        <v>2031</v>
      </c>
      <c r="D11" s="3">
        <v>2464</v>
      </c>
      <c r="E11" s="3">
        <f t="shared" si="0"/>
        <v>433</v>
      </c>
      <c r="F11" s="3">
        <v>0.54</v>
      </c>
      <c r="G11" s="3">
        <f t="shared" si="1"/>
        <v>233.82000000000002</v>
      </c>
      <c r="H11" s="3"/>
    </row>
    <row r="12" spans="1:8" ht="30" customHeight="1">
      <c r="A12" s="3">
        <v>10</v>
      </c>
      <c r="B12" s="36" t="s">
        <v>162</v>
      </c>
      <c r="C12" s="3">
        <v>1672</v>
      </c>
      <c r="D12" s="3">
        <v>2030</v>
      </c>
      <c r="E12" s="3">
        <f t="shared" si="0"/>
        <v>358</v>
      </c>
      <c r="F12" s="3">
        <v>0.54</v>
      </c>
      <c r="G12" s="3">
        <f t="shared" si="1"/>
        <v>193.32000000000002</v>
      </c>
      <c r="H12" s="3"/>
    </row>
    <row r="13" spans="1:8" ht="30" customHeight="1">
      <c r="A13" s="3">
        <v>11</v>
      </c>
      <c r="B13" s="36" t="s">
        <v>163</v>
      </c>
      <c r="C13" s="3">
        <v>2175</v>
      </c>
      <c r="D13" s="3">
        <v>2534</v>
      </c>
      <c r="E13" s="3">
        <f t="shared" si="0"/>
        <v>359</v>
      </c>
      <c r="F13" s="3">
        <v>0.54</v>
      </c>
      <c r="G13" s="3">
        <f>E13*F13</f>
        <v>193.86</v>
      </c>
      <c r="H13" s="3"/>
    </row>
    <row r="14" spans="1:8" ht="30" customHeight="1">
      <c r="A14" s="3">
        <v>12</v>
      </c>
      <c r="B14" s="3" t="s">
        <v>168</v>
      </c>
      <c r="C14" s="3">
        <v>1009</v>
      </c>
      <c r="D14" s="3">
        <v>1112</v>
      </c>
      <c r="E14" s="3">
        <f>(D14-C14)*100</f>
        <v>10300</v>
      </c>
      <c r="F14" s="3">
        <v>0.54</v>
      </c>
      <c r="G14" s="3">
        <f>E14*F14</f>
        <v>5562</v>
      </c>
      <c r="H14" s="3" t="s">
        <v>169</v>
      </c>
    </row>
    <row r="15" spans="1:8" ht="30" customHeight="1">
      <c r="A15" s="3">
        <v>13</v>
      </c>
      <c r="B15" s="5" t="s">
        <v>105</v>
      </c>
      <c r="C15" s="3">
        <v>24073</v>
      </c>
      <c r="D15" s="3">
        <v>25019</v>
      </c>
      <c r="E15" s="3">
        <f t="shared" si="0"/>
        <v>946</v>
      </c>
      <c r="F15" s="3">
        <v>0.54</v>
      </c>
      <c r="G15" s="3">
        <f>E15*F15</f>
        <v>510.84000000000003</v>
      </c>
      <c r="H15" s="3"/>
    </row>
    <row r="16" spans="1:8" ht="30" customHeight="1">
      <c r="A16" s="3">
        <v>14</v>
      </c>
      <c r="B16" s="38" t="s">
        <v>183</v>
      </c>
      <c r="C16" s="3">
        <v>11459</v>
      </c>
      <c r="D16" s="3">
        <v>15607</v>
      </c>
      <c r="E16" s="3">
        <f t="shared" si="0"/>
        <v>4148</v>
      </c>
      <c r="F16" s="3">
        <v>0.54</v>
      </c>
      <c r="G16" s="3">
        <f>E16*F16</f>
        <v>2239.92</v>
      </c>
      <c r="H16" s="3"/>
    </row>
    <row r="17" spans="1:8" ht="30" customHeight="1">
      <c r="A17" s="3">
        <v>15</v>
      </c>
      <c r="B17" s="3"/>
      <c r="C17" s="3"/>
      <c r="D17" s="3"/>
      <c r="E17" s="3"/>
      <c r="F17" s="3"/>
      <c r="G17" s="3"/>
      <c r="H17" s="3"/>
    </row>
    <row r="18" spans="1:8" ht="30" customHeight="1">
      <c r="A18" s="3">
        <v>16</v>
      </c>
      <c r="B18" s="3" t="s">
        <v>85</v>
      </c>
      <c r="C18" s="3"/>
      <c r="D18" s="3"/>
      <c r="E18" s="3">
        <f>SUM(E3:E17)</f>
        <v>22840</v>
      </c>
      <c r="F18" s="3"/>
      <c r="G18" s="3">
        <f>SUM(G3:G17)</f>
        <v>12333.6</v>
      </c>
      <c r="H18" s="3"/>
    </row>
    <row r="20" ht="14.25">
      <c r="A20" t="s">
        <v>74</v>
      </c>
    </row>
    <row r="21" spans="2:7" ht="14.25">
      <c r="B21" t="s">
        <v>137</v>
      </c>
      <c r="G21" t="s">
        <v>138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41" t="s">
        <v>194</v>
      </c>
      <c r="B1" s="41"/>
      <c r="C1" s="41"/>
      <c r="D1" s="41"/>
      <c r="E1" s="41"/>
      <c r="F1" s="41"/>
      <c r="G1" s="41"/>
      <c r="H1" s="41"/>
    </row>
    <row r="2" spans="1:8" ht="30" customHeight="1">
      <c r="A2" s="3" t="s">
        <v>86</v>
      </c>
      <c r="B2" s="3" t="s">
        <v>87</v>
      </c>
      <c r="C2" s="7" t="s">
        <v>88</v>
      </c>
      <c r="D2" s="7" t="s">
        <v>89</v>
      </c>
      <c r="E2" s="7" t="s">
        <v>90</v>
      </c>
      <c r="F2" s="3" t="s">
        <v>91</v>
      </c>
      <c r="G2" s="3" t="s">
        <v>92</v>
      </c>
      <c r="H2" s="3" t="s">
        <v>145</v>
      </c>
    </row>
    <row r="3" spans="1:8" ht="30" customHeight="1">
      <c r="A3" s="3">
        <v>1</v>
      </c>
      <c r="B3" s="3" t="s">
        <v>93</v>
      </c>
      <c r="C3" s="3">
        <v>32333</v>
      </c>
      <c r="D3" s="3">
        <v>33045</v>
      </c>
      <c r="E3" s="3">
        <f>D3-C3</f>
        <v>712</v>
      </c>
      <c r="F3" s="3">
        <v>0.54</v>
      </c>
      <c r="G3" s="3">
        <f>E3*F3</f>
        <v>384.48</v>
      </c>
      <c r="H3" s="3"/>
    </row>
    <row r="4" spans="1:8" ht="30" customHeight="1">
      <c r="A4" s="3">
        <v>2</v>
      </c>
      <c r="B4" s="3" t="s">
        <v>94</v>
      </c>
      <c r="C4" s="3">
        <v>70177</v>
      </c>
      <c r="D4" s="3">
        <v>72078</v>
      </c>
      <c r="E4" s="3">
        <f aca="true" t="shared" si="0" ref="E4:E16">D4-C4</f>
        <v>1901</v>
      </c>
      <c r="F4" s="3">
        <v>0.54</v>
      </c>
      <c r="G4" s="3">
        <f aca="true" t="shared" si="1" ref="G4:G19">E4*F4</f>
        <v>1026.54</v>
      </c>
      <c r="H4" s="3"/>
    </row>
    <row r="5" spans="1:8" ht="30" customHeight="1">
      <c r="A5" s="3">
        <v>3</v>
      </c>
      <c r="B5" s="3" t="s">
        <v>95</v>
      </c>
      <c r="C5" s="3">
        <v>33166</v>
      </c>
      <c r="D5" s="3">
        <v>34305</v>
      </c>
      <c r="E5" s="3">
        <f t="shared" si="0"/>
        <v>1139</v>
      </c>
      <c r="F5" s="3">
        <v>0.54</v>
      </c>
      <c r="G5" s="3">
        <f t="shared" si="1"/>
        <v>615.0600000000001</v>
      </c>
      <c r="H5" s="3"/>
    </row>
    <row r="6" spans="1:8" ht="30" customHeight="1">
      <c r="A6" s="3">
        <v>4</v>
      </c>
      <c r="B6" s="3" t="s">
        <v>128</v>
      </c>
      <c r="C6" s="3">
        <v>60223</v>
      </c>
      <c r="D6" s="3">
        <v>62139</v>
      </c>
      <c r="E6" s="3">
        <f t="shared" si="0"/>
        <v>1916</v>
      </c>
      <c r="F6" s="3">
        <v>0.54</v>
      </c>
      <c r="G6" s="3">
        <f t="shared" si="1"/>
        <v>1034.64</v>
      </c>
      <c r="H6" s="3"/>
    </row>
    <row r="7" spans="1:8" ht="30" customHeight="1">
      <c r="A7" s="3">
        <v>5</v>
      </c>
      <c r="B7" s="3" t="s">
        <v>97</v>
      </c>
      <c r="C7" s="3">
        <v>41572</v>
      </c>
      <c r="D7" s="3">
        <v>43294</v>
      </c>
      <c r="E7" s="3">
        <f t="shared" si="0"/>
        <v>1722</v>
      </c>
      <c r="F7" s="3">
        <v>0.54</v>
      </c>
      <c r="G7" s="3">
        <f t="shared" si="1"/>
        <v>929.8800000000001</v>
      </c>
      <c r="H7" s="3"/>
    </row>
    <row r="8" spans="1:8" ht="30" customHeight="1">
      <c r="A8" s="3">
        <v>6</v>
      </c>
      <c r="B8" s="3" t="s">
        <v>127</v>
      </c>
      <c r="C8" s="3">
        <v>46713</v>
      </c>
      <c r="D8" s="3">
        <v>48896</v>
      </c>
      <c r="E8" s="3">
        <f t="shared" si="0"/>
        <v>2183</v>
      </c>
      <c r="F8" s="3">
        <v>0.54</v>
      </c>
      <c r="G8" s="3">
        <f t="shared" si="1"/>
        <v>1178.8200000000002</v>
      </c>
      <c r="H8" s="3"/>
    </row>
    <row r="9" spans="1:8" ht="30" customHeight="1">
      <c r="A9" s="3">
        <v>7</v>
      </c>
      <c r="B9" s="3" t="s">
        <v>98</v>
      </c>
      <c r="C9" s="3">
        <v>45819</v>
      </c>
      <c r="D9" s="3">
        <v>47915</v>
      </c>
      <c r="E9" s="3">
        <f t="shared" si="0"/>
        <v>2096</v>
      </c>
      <c r="F9" s="3">
        <v>0.54</v>
      </c>
      <c r="G9" s="3">
        <f t="shared" si="1"/>
        <v>1131.8400000000001</v>
      </c>
      <c r="H9" s="3"/>
    </row>
    <row r="10" spans="1:8" ht="30" customHeight="1">
      <c r="A10" s="3">
        <v>8</v>
      </c>
      <c r="B10" s="3" t="s">
        <v>99</v>
      </c>
      <c r="C10" s="3">
        <v>41187</v>
      </c>
      <c r="D10" s="3">
        <v>42684</v>
      </c>
      <c r="E10" s="3">
        <f t="shared" si="0"/>
        <v>1497</v>
      </c>
      <c r="F10" s="3">
        <v>0.54</v>
      </c>
      <c r="G10" s="3">
        <f t="shared" si="1"/>
        <v>808.3800000000001</v>
      </c>
      <c r="H10" s="3"/>
    </row>
    <row r="11" spans="1:8" ht="30" customHeight="1">
      <c r="A11" s="3">
        <v>9</v>
      </c>
      <c r="B11" s="3" t="s">
        <v>100</v>
      </c>
      <c r="C11" s="3">
        <v>68706</v>
      </c>
      <c r="D11" s="3">
        <v>71719</v>
      </c>
      <c r="E11" s="3">
        <f t="shared" si="0"/>
        <v>3013</v>
      </c>
      <c r="F11" s="3">
        <v>0.54</v>
      </c>
      <c r="G11" s="3">
        <f t="shared" si="1"/>
        <v>1627.0200000000002</v>
      </c>
      <c r="H11" s="3"/>
    </row>
    <row r="12" spans="1:8" ht="30" customHeight="1">
      <c r="A12" s="3">
        <v>10</v>
      </c>
      <c r="B12" s="3" t="s">
        <v>101</v>
      </c>
      <c r="C12" s="3">
        <v>98982</v>
      </c>
      <c r="D12" s="3">
        <v>104200</v>
      </c>
      <c r="E12" s="3">
        <f t="shared" si="0"/>
        <v>5218</v>
      </c>
      <c r="F12" s="3">
        <v>0.54</v>
      </c>
      <c r="G12" s="3">
        <f t="shared" si="1"/>
        <v>2817.7200000000003</v>
      </c>
      <c r="H12" s="3"/>
    </row>
    <row r="13" spans="1:8" ht="30" customHeight="1">
      <c r="A13" s="3">
        <v>11</v>
      </c>
      <c r="B13" s="3" t="s">
        <v>133</v>
      </c>
      <c r="C13" s="3">
        <v>71863</v>
      </c>
      <c r="D13" s="3">
        <v>75240</v>
      </c>
      <c r="E13" s="3">
        <f t="shared" si="0"/>
        <v>3377</v>
      </c>
      <c r="F13" s="3">
        <v>0.54</v>
      </c>
      <c r="G13" s="3">
        <f t="shared" si="1"/>
        <v>1823.5800000000002</v>
      </c>
      <c r="H13" s="3"/>
    </row>
    <row r="14" spans="1:8" ht="30" customHeight="1">
      <c r="A14" s="3">
        <v>12</v>
      </c>
      <c r="B14" s="3" t="s">
        <v>102</v>
      </c>
      <c r="C14" s="3">
        <v>99289</v>
      </c>
      <c r="D14" s="3">
        <v>102991</v>
      </c>
      <c r="E14" s="3">
        <f t="shared" si="0"/>
        <v>3702</v>
      </c>
      <c r="F14" s="3">
        <v>0.54</v>
      </c>
      <c r="G14" s="3">
        <f t="shared" si="1"/>
        <v>1999.0800000000002</v>
      </c>
      <c r="H14" s="3"/>
    </row>
    <row r="15" spans="1:8" ht="30" customHeight="1">
      <c r="A15" s="3">
        <v>13</v>
      </c>
      <c r="B15" s="3" t="s">
        <v>103</v>
      </c>
      <c r="C15" s="3">
        <v>44871</v>
      </c>
      <c r="D15" s="3">
        <v>46536</v>
      </c>
      <c r="E15" s="3">
        <f t="shared" si="0"/>
        <v>1665</v>
      </c>
      <c r="F15" s="3">
        <v>0.54</v>
      </c>
      <c r="G15" s="3">
        <f t="shared" si="1"/>
        <v>899.1</v>
      </c>
      <c r="H15" s="3"/>
    </row>
    <row r="16" spans="1:8" ht="30" customHeight="1">
      <c r="A16" s="3">
        <v>14</v>
      </c>
      <c r="B16" s="3" t="s">
        <v>104</v>
      </c>
      <c r="C16" s="3">
        <v>40134</v>
      </c>
      <c r="D16" s="3">
        <v>41286</v>
      </c>
      <c r="E16" s="3">
        <f t="shared" si="0"/>
        <v>1152</v>
      </c>
      <c r="F16" s="3">
        <v>0.54</v>
      </c>
      <c r="G16" s="3">
        <f t="shared" si="1"/>
        <v>622.08</v>
      </c>
      <c r="H16" s="3"/>
    </row>
    <row r="17" spans="1:8" ht="30" customHeight="1">
      <c r="A17" s="5">
        <v>15</v>
      </c>
      <c r="B17" s="5" t="s">
        <v>106</v>
      </c>
      <c r="C17" s="5">
        <v>1503</v>
      </c>
      <c r="D17" s="5">
        <v>1571</v>
      </c>
      <c r="E17" s="3">
        <f>(D17-C17)*40</f>
        <v>2720</v>
      </c>
      <c r="F17" s="3">
        <v>0.54</v>
      </c>
      <c r="G17" s="3">
        <f t="shared" si="1"/>
        <v>1468.8000000000002</v>
      </c>
      <c r="H17" s="7"/>
    </row>
    <row r="18" spans="1:8" ht="30" customHeight="1">
      <c r="A18" s="5">
        <v>16</v>
      </c>
      <c r="B18" s="39" t="s">
        <v>186</v>
      </c>
      <c r="C18" s="5">
        <v>4757</v>
      </c>
      <c r="D18" s="5">
        <v>6404</v>
      </c>
      <c r="E18" s="3">
        <f>D18-C18</f>
        <v>1647</v>
      </c>
      <c r="F18" s="3">
        <v>0.54</v>
      </c>
      <c r="G18" s="3">
        <f t="shared" si="1"/>
        <v>889.3800000000001</v>
      </c>
      <c r="H18" s="7"/>
    </row>
    <row r="19" spans="1:8" ht="30" customHeight="1">
      <c r="A19" s="5">
        <v>17</v>
      </c>
      <c r="B19" s="5" t="s">
        <v>187</v>
      </c>
      <c r="C19" s="5">
        <v>4654</v>
      </c>
      <c r="D19" s="5">
        <v>11712</v>
      </c>
      <c r="E19" s="3">
        <f>D19-C19</f>
        <v>7058</v>
      </c>
      <c r="F19" s="3">
        <v>0.54</v>
      </c>
      <c r="G19" s="3">
        <f t="shared" si="1"/>
        <v>3811.32</v>
      </c>
      <c r="H19" s="7"/>
    </row>
    <row r="20" spans="1:8" ht="30" customHeight="1">
      <c r="A20" s="5">
        <v>18</v>
      </c>
      <c r="B20" s="5" t="s">
        <v>107</v>
      </c>
      <c r="C20" s="5"/>
      <c r="D20" s="5"/>
      <c r="E20" s="3">
        <f>SUM(E3:E19)</f>
        <v>42718</v>
      </c>
      <c r="F20" s="3"/>
      <c r="G20" s="3">
        <f>SUM(G3:G19)</f>
        <v>23067.72</v>
      </c>
      <c r="H20" s="7"/>
    </row>
    <row r="21" spans="1:8" ht="14.25">
      <c r="A21" t="s">
        <v>108</v>
      </c>
      <c r="C21" s="11"/>
      <c r="D21" s="11"/>
      <c r="E21" s="11"/>
      <c r="F21" s="11"/>
      <c r="G21" s="11"/>
      <c r="H21" s="11"/>
    </row>
    <row r="22" spans="2:7" ht="14.25">
      <c r="B22" s="27" t="s">
        <v>139</v>
      </c>
      <c r="G22" t="s">
        <v>138</v>
      </c>
    </row>
    <row r="23" ht="14.25">
      <c r="B23" s="27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2015-11-27T06:46:37Z</cp:lastPrinted>
  <dcterms:created xsi:type="dcterms:W3CDTF">2009-07-01T02:23:39Z</dcterms:created>
  <dcterms:modified xsi:type="dcterms:W3CDTF">2015-12-30T06:50:20Z</dcterms:modified>
  <cp:category/>
  <cp:version/>
  <cp:contentType/>
  <cp:contentStatus/>
</cp:coreProperties>
</file>